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j\Desktop\"/>
    </mc:Choice>
  </mc:AlternateContent>
  <bookViews>
    <workbookView xWindow="0" yWindow="0" windowWidth="12780" windowHeight="6615" activeTab="2"/>
  </bookViews>
  <sheets>
    <sheet name="Amortization " sheetId="2" r:id="rId1"/>
    <sheet name="PMI Example" sheetId="1" r:id="rId2"/>
    <sheet name="Practice Questions" sheetId="3" r:id="rId3"/>
  </sheets>
  <definedNames>
    <definedName name="solver_adj" localSheetId="1" hidden="1">'PMI Example'!$B$4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'PMI Example'!$B$10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0.8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E365" i="2" l="1"/>
  <c r="D365" i="2"/>
  <c r="C365" i="2"/>
  <c r="E364" i="2"/>
  <c r="D364" i="2"/>
  <c r="C364" i="2"/>
  <c r="E363" i="2"/>
  <c r="D363" i="2"/>
  <c r="C363" i="2"/>
  <c r="E362" i="2"/>
  <c r="D362" i="2"/>
  <c r="C362" i="2"/>
  <c r="E361" i="2"/>
  <c r="D361" i="2"/>
  <c r="C361" i="2"/>
  <c r="E360" i="2"/>
  <c r="D360" i="2"/>
  <c r="C360" i="2"/>
  <c r="E359" i="2"/>
  <c r="D359" i="2"/>
  <c r="C359" i="2"/>
  <c r="E358" i="2"/>
  <c r="D358" i="2"/>
  <c r="C358" i="2"/>
  <c r="E357" i="2"/>
  <c r="D357" i="2"/>
  <c r="C357" i="2"/>
  <c r="E356" i="2"/>
  <c r="D356" i="2"/>
  <c r="C356" i="2"/>
  <c r="E355" i="2"/>
  <c r="D355" i="2"/>
  <c r="C355" i="2"/>
  <c r="E354" i="2"/>
  <c r="D354" i="2"/>
  <c r="C354" i="2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E348" i="2"/>
  <c r="D348" i="2"/>
  <c r="C348" i="2"/>
  <c r="E347" i="2"/>
  <c r="D347" i="2"/>
  <c r="C347" i="2"/>
  <c r="E346" i="2"/>
  <c r="D346" i="2"/>
  <c r="C346" i="2"/>
  <c r="E345" i="2"/>
  <c r="D345" i="2"/>
  <c r="C345" i="2"/>
  <c r="E344" i="2"/>
  <c r="D344" i="2"/>
  <c r="C344" i="2"/>
  <c r="E343" i="2"/>
  <c r="D343" i="2"/>
  <c r="C343" i="2"/>
  <c r="E342" i="2"/>
  <c r="D342" i="2"/>
  <c r="C342" i="2"/>
  <c r="E341" i="2"/>
  <c r="D341" i="2"/>
  <c r="C341" i="2"/>
  <c r="E340" i="2"/>
  <c r="D340" i="2"/>
  <c r="C340" i="2"/>
  <c r="E339" i="2"/>
  <c r="D339" i="2"/>
  <c r="C339" i="2"/>
  <c r="E338" i="2"/>
  <c r="D338" i="2"/>
  <c r="C338" i="2"/>
  <c r="E337" i="2"/>
  <c r="D337" i="2"/>
  <c r="C337" i="2"/>
  <c r="E336" i="2"/>
  <c r="D336" i="2"/>
  <c r="C336" i="2"/>
  <c r="E335" i="2"/>
  <c r="D335" i="2"/>
  <c r="C335" i="2"/>
  <c r="E334" i="2"/>
  <c r="D334" i="2"/>
  <c r="C334" i="2"/>
  <c r="E333" i="2"/>
  <c r="D333" i="2"/>
  <c r="C333" i="2"/>
  <c r="E332" i="2"/>
  <c r="D332" i="2"/>
  <c r="C332" i="2"/>
  <c r="E331" i="2"/>
  <c r="D331" i="2"/>
  <c r="C331" i="2"/>
  <c r="E330" i="2"/>
  <c r="D330" i="2"/>
  <c r="C330" i="2"/>
  <c r="E329" i="2"/>
  <c r="D329" i="2"/>
  <c r="C329" i="2"/>
  <c r="E328" i="2"/>
  <c r="D328" i="2"/>
  <c r="C328" i="2"/>
  <c r="E327" i="2"/>
  <c r="D327" i="2"/>
  <c r="C327" i="2"/>
  <c r="E326" i="2"/>
  <c r="D326" i="2"/>
  <c r="C326" i="2"/>
  <c r="E325" i="2"/>
  <c r="D325" i="2"/>
  <c r="C325" i="2"/>
  <c r="E324" i="2"/>
  <c r="D324" i="2"/>
  <c r="C324" i="2"/>
  <c r="E323" i="2"/>
  <c r="D323" i="2"/>
  <c r="C323" i="2"/>
  <c r="E322" i="2"/>
  <c r="D322" i="2"/>
  <c r="C322" i="2"/>
  <c r="E321" i="2"/>
  <c r="D321" i="2"/>
  <c r="C321" i="2"/>
  <c r="E320" i="2"/>
  <c r="D320" i="2"/>
  <c r="C320" i="2"/>
  <c r="E319" i="2"/>
  <c r="D319" i="2"/>
  <c r="C319" i="2"/>
  <c r="E318" i="2"/>
  <c r="D318" i="2"/>
  <c r="C318" i="2"/>
  <c r="E317" i="2"/>
  <c r="D317" i="2"/>
  <c r="C317" i="2"/>
  <c r="E316" i="2"/>
  <c r="D316" i="2"/>
  <c r="C316" i="2"/>
  <c r="E315" i="2"/>
  <c r="D315" i="2"/>
  <c r="C315" i="2"/>
  <c r="E314" i="2"/>
  <c r="D314" i="2"/>
  <c r="C314" i="2"/>
  <c r="E313" i="2"/>
  <c r="D313" i="2"/>
  <c r="C313" i="2"/>
  <c r="E312" i="2"/>
  <c r="D312" i="2"/>
  <c r="C312" i="2"/>
  <c r="E311" i="2"/>
  <c r="D311" i="2"/>
  <c r="C311" i="2"/>
  <c r="E310" i="2"/>
  <c r="D310" i="2"/>
  <c r="C310" i="2"/>
  <c r="E309" i="2"/>
  <c r="D309" i="2"/>
  <c r="C309" i="2"/>
  <c r="E308" i="2"/>
  <c r="D308" i="2"/>
  <c r="C308" i="2"/>
  <c r="E307" i="2"/>
  <c r="D307" i="2"/>
  <c r="C307" i="2"/>
  <c r="E306" i="2"/>
  <c r="D306" i="2"/>
  <c r="C306" i="2"/>
  <c r="E305" i="2"/>
  <c r="D305" i="2"/>
  <c r="C305" i="2"/>
  <c r="E304" i="2"/>
  <c r="D304" i="2"/>
  <c r="C304" i="2"/>
  <c r="E303" i="2"/>
  <c r="D303" i="2"/>
  <c r="C303" i="2"/>
  <c r="E302" i="2"/>
  <c r="D302" i="2"/>
  <c r="C302" i="2"/>
  <c r="E301" i="2"/>
  <c r="D301" i="2"/>
  <c r="C301" i="2"/>
  <c r="E300" i="2"/>
  <c r="D300" i="2"/>
  <c r="C300" i="2"/>
  <c r="E299" i="2"/>
  <c r="D299" i="2"/>
  <c r="C299" i="2"/>
  <c r="E298" i="2"/>
  <c r="D298" i="2"/>
  <c r="C298" i="2"/>
  <c r="E297" i="2"/>
  <c r="D297" i="2"/>
  <c r="C297" i="2"/>
  <c r="E296" i="2"/>
  <c r="D296" i="2"/>
  <c r="C296" i="2"/>
  <c r="E295" i="2"/>
  <c r="D295" i="2"/>
  <c r="C295" i="2"/>
  <c r="E294" i="2"/>
  <c r="D294" i="2"/>
  <c r="C294" i="2"/>
  <c r="E293" i="2"/>
  <c r="D293" i="2"/>
  <c r="C293" i="2"/>
  <c r="E292" i="2"/>
  <c r="D292" i="2"/>
  <c r="C292" i="2"/>
  <c r="E291" i="2"/>
  <c r="D291" i="2"/>
  <c r="C291" i="2"/>
  <c r="E290" i="2"/>
  <c r="D290" i="2"/>
  <c r="C290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65" i="2"/>
  <c r="D265" i="2"/>
  <c r="C265" i="2"/>
  <c r="E264" i="2"/>
  <c r="D264" i="2"/>
  <c r="C264" i="2"/>
  <c r="E263" i="2"/>
  <c r="D263" i="2"/>
  <c r="C263" i="2"/>
  <c r="E262" i="2"/>
  <c r="D262" i="2"/>
  <c r="C262" i="2"/>
  <c r="E261" i="2"/>
  <c r="D261" i="2"/>
  <c r="C261" i="2"/>
  <c r="E260" i="2"/>
  <c r="D260" i="2"/>
  <c r="C260" i="2"/>
  <c r="E259" i="2"/>
  <c r="D259" i="2"/>
  <c r="C259" i="2"/>
  <c r="E258" i="2"/>
  <c r="D258" i="2"/>
  <c r="C258" i="2"/>
  <c r="E257" i="2"/>
  <c r="D257" i="2"/>
  <c r="C257" i="2"/>
  <c r="E256" i="2"/>
  <c r="D256" i="2"/>
  <c r="C256" i="2"/>
  <c r="E255" i="2"/>
  <c r="D255" i="2"/>
  <c r="C255" i="2"/>
  <c r="E254" i="2"/>
  <c r="D254" i="2"/>
  <c r="C254" i="2"/>
  <c r="E253" i="2"/>
  <c r="D253" i="2"/>
  <c r="C253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E246" i="2"/>
  <c r="D246" i="2"/>
  <c r="C246" i="2"/>
  <c r="E245" i="2"/>
  <c r="D245" i="2"/>
  <c r="C245" i="2"/>
  <c r="E244" i="2"/>
  <c r="D244" i="2"/>
  <c r="C244" i="2"/>
  <c r="E243" i="2"/>
  <c r="D243" i="2"/>
  <c r="C243" i="2"/>
  <c r="E242" i="2"/>
  <c r="D242" i="2"/>
  <c r="C242" i="2"/>
  <c r="E241" i="2"/>
  <c r="D241" i="2"/>
  <c r="C241" i="2"/>
  <c r="E240" i="2"/>
  <c r="D240" i="2"/>
  <c r="C240" i="2"/>
  <c r="E239" i="2"/>
  <c r="D239" i="2"/>
  <c r="C239" i="2"/>
  <c r="E238" i="2"/>
  <c r="D238" i="2"/>
  <c r="C238" i="2"/>
  <c r="E237" i="2"/>
  <c r="D237" i="2"/>
  <c r="C237" i="2"/>
  <c r="E236" i="2"/>
  <c r="D236" i="2"/>
  <c r="C236" i="2"/>
  <c r="E235" i="2"/>
  <c r="D235" i="2"/>
  <c r="C235" i="2"/>
  <c r="E234" i="2"/>
  <c r="D234" i="2"/>
  <c r="C234" i="2"/>
  <c r="E233" i="2"/>
  <c r="D233" i="2"/>
  <c r="C233" i="2"/>
  <c r="E232" i="2"/>
  <c r="D232" i="2"/>
  <c r="C232" i="2"/>
  <c r="E231" i="2"/>
  <c r="D231" i="2"/>
  <c r="C231" i="2"/>
  <c r="E230" i="2"/>
  <c r="D230" i="2"/>
  <c r="C230" i="2"/>
  <c r="E229" i="2"/>
  <c r="D229" i="2"/>
  <c r="C229" i="2"/>
  <c r="E228" i="2"/>
  <c r="D228" i="2"/>
  <c r="C228" i="2"/>
  <c r="E227" i="2"/>
  <c r="D227" i="2"/>
  <c r="C227" i="2"/>
  <c r="E226" i="2"/>
  <c r="D226" i="2"/>
  <c r="C226" i="2"/>
  <c r="E225" i="2"/>
  <c r="D225" i="2"/>
  <c r="C225" i="2"/>
  <c r="E224" i="2"/>
  <c r="D224" i="2"/>
  <c r="C224" i="2"/>
  <c r="E223" i="2"/>
  <c r="D223" i="2"/>
  <c r="C223" i="2"/>
  <c r="E222" i="2"/>
  <c r="D222" i="2"/>
  <c r="C222" i="2"/>
  <c r="E221" i="2"/>
  <c r="D221" i="2"/>
  <c r="C221" i="2"/>
  <c r="E220" i="2"/>
  <c r="D220" i="2"/>
  <c r="C220" i="2"/>
  <c r="E219" i="2"/>
  <c r="D219" i="2"/>
  <c r="C219" i="2"/>
  <c r="E218" i="2"/>
  <c r="D218" i="2"/>
  <c r="C218" i="2"/>
  <c r="E217" i="2"/>
  <c r="D217" i="2"/>
  <c r="C217" i="2"/>
  <c r="E216" i="2"/>
  <c r="D216" i="2"/>
  <c r="C216" i="2"/>
  <c r="E215" i="2"/>
  <c r="D215" i="2"/>
  <c r="C215" i="2"/>
  <c r="E214" i="2"/>
  <c r="D214" i="2"/>
  <c r="C214" i="2"/>
  <c r="E213" i="2"/>
  <c r="D213" i="2"/>
  <c r="C213" i="2"/>
  <c r="E212" i="2"/>
  <c r="D212" i="2"/>
  <c r="C212" i="2"/>
  <c r="E211" i="2"/>
  <c r="D211" i="2"/>
  <c r="C211" i="2"/>
  <c r="E210" i="2"/>
  <c r="D210" i="2"/>
  <c r="C210" i="2"/>
  <c r="E209" i="2"/>
  <c r="D209" i="2"/>
  <c r="C209" i="2"/>
  <c r="E208" i="2"/>
  <c r="D208" i="2"/>
  <c r="C208" i="2"/>
  <c r="E207" i="2"/>
  <c r="D207" i="2"/>
  <c r="C207" i="2"/>
  <c r="E206" i="2"/>
  <c r="D206" i="2"/>
  <c r="C206" i="2"/>
  <c r="E205" i="2"/>
  <c r="D205" i="2"/>
  <c r="C205" i="2"/>
  <c r="E204" i="2"/>
  <c r="D204" i="2"/>
  <c r="C204" i="2"/>
  <c r="E203" i="2"/>
  <c r="D203" i="2"/>
  <c r="C203" i="2"/>
  <c r="E202" i="2"/>
  <c r="D202" i="2"/>
  <c r="C202" i="2"/>
  <c r="E201" i="2"/>
  <c r="D201" i="2"/>
  <c r="C201" i="2"/>
  <c r="E200" i="2"/>
  <c r="D200" i="2"/>
  <c r="C200" i="2"/>
  <c r="E199" i="2"/>
  <c r="D199" i="2"/>
  <c r="C199" i="2"/>
  <c r="E198" i="2"/>
  <c r="D198" i="2"/>
  <c r="C198" i="2"/>
  <c r="E197" i="2"/>
  <c r="D197" i="2"/>
  <c r="C197" i="2"/>
  <c r="E196" i="2"/>
  <c r="D196" i="2"/>
  <c r="C196" i="2"/>
  <c r="E195" i="2"/>
  <c r="D195" i="2"/>
  <c r="C195" i="2"/>
  <c r="E194" i="2"/>
  <c r="D194" i="2"/>
  <c r="C194" i="2"/>
  <c r="E193" i="2"/>
  <c r="D193" i="2"/>
  <c r="C193" i="2"/>
  <c r="E192" i="2"/>
  <c r="D192" i="2"/>
  <c r="C192" i="2"/>
  <c r="E191" i="2"/>
  <c r="D191" i="2"/>
  <c r="C191" i="2"/>
  <c r="E190" i="2"/>
  <c r="D190" i="2"/>
  <c r="C190" i="2"/>
  <c r="E189" i="2"/>
  <c r="D189" i="2"/>
  <c r="C189" i="2"/>
  <c r="E188" i="2"/>
  <c r="D188" i="2"/>
  <c r="C188" i="2"/>
  <c r="E187" i="2"/>
  <c r="D187" i="2"/>
  <c r="C187" i="2"/>
  <c r="E186" i="2"/>
  <c r="D186" i="2"/>
  <c r="C186" i="2"/>
  <c r="E185" i="2"/>
  <c r="D185" i="2"/>
  <c r="C185" i="2"/>
  <c r="E184" i="2"/>
  <c r="D184" i="2"/>
  <c r="C184" i="2"/>
  <c r="E183" i="2"/>
  <c r="D183" i="2"/>
  <c r="C183" i="2"/>
  <c r="E182" i="2"/>
  <c r="D182" i="2"/>
  <c r="C182" i="2"/>
  <c r="E181" i="2"/>
  <c r="D181" i="2"/>
  <c r="C181" i="2"/>
  <c r="E180" i="2"/>
  <c r="D180" i="2"/>
  <c r="C180" i="2"/>
  <c r="E179" i="2"/>
  <c r="D179" i="2"/>
  <c r="C179" i="2"/>
  <c r="E178" i="2"/>
  <c r="D178" i="2"/>
  <c r="C178" i="2"/>
  <c r="E177" i="2"/>
  <c r="D177" i="2"/>
  <c r="C177" i="2"/>
  <c r="E176" i="2"/>
  <c r="D176" i="2"/>
  <c r="C176" i="2"/>
  <c r="E175" i="2"/>
  <c r="D175" i="2"/>
  <c r="C175" i="2"/>
  <c r="E174" i="2"/>
  <c r="D174" i="2"/>
  <c r="C174" i="2"/>
  <c r="E173" i="2"/>
  <c r="D173" i="2"/>
  <c r="C173" i="2"/>
  <c r="E172" i="2"/>
  <c r="D172" i="2"/>
  <c r="C172" i="2"/>
  <c r="E171" i="2"/>
  <c r="D171" i="2"/>
  <c r="C171" i="2"/>
  <c r="E170" i="2"/>
  <c r="D170" i="2"/>
  <c r="C170" i="2"/>
  <c r="E169" i="2"/>
  <c r="D169" i="2"/>
  <c r="C169" i="2"/>
  <c r="E168" i="2"/>
  <c r="D168" i="2"/>
  <c r="C168" i="2"/>
  <c r="E167" i="2"/>
  <c r="D167" i="2"/>
  <c r="C167" i="2"/>
  <c r="E166" i="2"/>
  <c r="D166" i="2"/>
  <c r="C166" i="2"/>
  <c r="E165" i="2"/>
  <c r="D165" i="2"/>
  <c r="C165" i="2"/>
  <c r="E164" i="2"/>
  <c r="D164" i="2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7" i="2"/>
  <c r="D157" i="2"/>
  <c r="C157" i="2"/>
  <c r="E156" i="2"/>
  <c r="D156" i="2"/>
  <c r="C156" i="2"/>
  <c r="E155" i="2"/>
  <c r="D155" i="2"/>
  <c r="C155" i="2"/>
  <c r="E154" i="2"/>
  <c r="D154" i="2"/>
  <c r="C154" i="2"/>
  <c r="E153" i="2"/>
  <c r="D153" i="2"/>
  <c r="C153" i="2"/>
  <c r="E152" i="2"/>
  <c r="D152" i="2"/>
  <c r="C152" i="2"/>
  <c r="E151" i="2"/>
  <c r="D151" i="2"/>
  <c r="C151" i="2"/>
  <c r="E150" i="2"/>
  <c r="D150" i="2"/>
  <c r="C150" i="2"/>
  <c r="E149" i="2"/>
  <c r="D149" i="2"/>
  <c r="C149" i="2"/>
  <c r="E148" i="2"/>
  <c r="D148" i="2"/>
  <c r="C148" i="2"/>
  <c r="E147" i="2"/>
  <c r="D147" i="2"/>
  <c r="C147" i="2"/>
  <c r="E146" i="2"/>
  <c r="D146" i="2"/>
  <c r="C146" i="2"/>
  <c r="E145" i="2"/>
  <c r="D145" i="2"/>
  <c r="C145" i="2"/>
  <c r="E144" i="2"/>
  <c r="D144" i="2"/>
  <c r="C144" i="2"/>
  <c r="E143" i="2"/>
  <c r="D143" i="2"/>
  <c r="C143" i="2"/>
  <c r="E142" i="2"/>
  <c r="D142" i="2"/>
  <c r="C142" i="2"/>
  <c r="E141" i="2"/>
  <c r="D141" i="2"/>
  <c r="C141" i="2"/>
  <c r="E140" i="2"/>
  <c r="D140" i="2"/>
  <c r="C140" i="2"/>
  <c r="E139" i="2"/>
  <c r="D139" i="2"/>
  <c r="C139" i="2"/>
  <c r="E138" i="2"/>
  <c r="D138" i="2"/>
  <c r="C138" i="2"/>
  <c r="E137" i="2"/>
  <c r="D137" i="2"/>
  <c r="C137" i="2"/>
  <c r="E136" i="2"/>
  <c r="D136" i="2"/>
  <c r="C136" i="2"/>
  <c r="E135" i="2"/>
  <c r="D135" i="2"/>
  <c r="C135" i="2"/>
  <c r="E134" i="2"/>
  <c r="D134" i="2"/>
  <c r="C134" i="2"/>
  <c r="E133" i="2"/>
  <c r="D133" i="2"/>
  <c r="C133" i="2"/>
  <c r="E132" i="2"/>
  <c r="D132" i="2"/>
  <c r="C132" i="2"/>
  <c r="E131" i="2"/>
  <c r="D131" i="2"/>
  <c r="C131" i="2"/>
  <c r="E130" i="2"/>
  <c r="D130" i="2"/>
  <c r="C130" i="2"/>
  <c r="E129" i="2"/>
  <c r="D129" i="2"/>
  <c r="C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E122" i="2"/>
  <c r="D122" i="2"/>
  <c r="C122" i="2"/>
  <c r="E121" i="2"/>
  <c r="D121" i="2"/>
  <c r="C121" i="2"/>
  <c r="E120" i="2"/>
  <c r="D120" i="2"/>
  <c r="C120" i="2"/>
  <c r="E119" i="2"/>
  <c r="D119" i="2"/>
  <c r="C119" i="2"/>
  <c r="E118" i="2"/>
  <c r="D118" i="2"/>
  <c r="C118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3" i="2"/>
  <c r="D103" i="2"/>
  <c r="C103" i="2"/>
  <c r="E102" i="2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G6" i="2" s="1"/>
  <c r="C6" i="2"/>
  <c r="G7" i="2" l="1"/>
  <c r="H6" i="2"/>
  <c r="H11" i="1"/>
  <c r="H7" i="1"/>
  <c r="H6" i="1"/>
  <c r="H4" i="1"/>
  <c r="E7" i="1"/>
  <c r="E6" i="1"/>
  <c r="B4" i="1"/>
  <c r="B6" i="1"/>
  <c r="B7" i="1"/>
  <c r="G8" i="2" l="1"/>
  <c r="H7" i="2"/>
  <c r="B9" i="1"/>
  <c r="B10" i="1" s="1"/>
  <c r="H9" i="1"/>
  <c r="H16" i="1" s="1"/>
  <c r="H17" i="1" s="1"/>
  <c r="H19" i="1" s="1"/>
  <c r="H21" i="1" s="1"/>
  <c r="E9" i="1"/>
  <c r="H12" i="1"/>
  <c r="B12" i="1"/>
  <c r="B14" i="1" s="1"/>
  <c r="H13" i="1"/>
  <c r="H8" i="2" l="1"/>
  <c r="G9" i="2"/>
  <c r="E10" i="1"/>
  <c r="E12" i="1"/>
  <c r="G10" i="2" l="1"/>
  <c r="H9" i="2"/>
  <c r="G11" i="2" l="1"/>
  <c r="H10" i="2"/>
  <c r="G12" i="2" l="1"/>
  <c r="H11" i="2"/>
  <c r="G13" i="2" l="1"/>
  <c r="H12" i="2"/>
  <c r="G14" i="2" l="1"/>
  <c r="H13" i="2"/>
  <c r="H14" i="2" l="1"/>
  <c r="G15" i="2"/>
  <c r="H15" i="2" l="1"/>
  <c r="G16" i="2"/>
  <c r="H16" i="2" l="1"/>
  <c r="G17" i="2"/>
  <c r="H17" i="2" l="1"/>
  <c r="G18" i="2"/>
  <c r="H18" i="2" l="1"/>
  <c r="G19" i="2"/>
  <c r="H19" i="2" l="1"/>
  <c r="G20" i="2"/>
  <c r="G21" i="2" l="1"/>
  <c r="H20" i="2"/>
  <c r="H21" i="2" l="1"/>
  <c r="G22" i="2"/>
  <c r="G23" i="2" l="1"/>
  <c r="H22" i="2"/>
  <c r="G24" i="2" l="1"/>
  <c r="H23" i="2"/>
  <c r="H24" i="2" l="1"/>
  <c r="G25" i="2"/>
  <c r="G26" i="2" l="1"/>
  <c r="H25" i="2"/>
  <c r="G27" i="2" l="1"/>
  <c r="H26" i="2"/>
  <c r="G28" i="2" l="1"/>
  <c r="H27" i="2"/>
  <c r="G29" i="2" l="1"/>
  <c r="H28" i="2"/>
  <c r="H29" i="2" l="1"/>
  <c r="G30" i="2"/>
  <c r="G31" i="2" l="1"/>
  <c r="H30" i="2"/>
  <c r="G32" i="2" l="1"/>
  <c r="H31" i="2"/>
  <c r="H32" i="2" l="1"/>
  <c r="G33" i="2"/>
  <c r="G34" i="2" l="1"/>
  <c r="H33" i="2"/>
  <c r="H34" i="2" l="1"/>
  <c r="G35" i="2"/>
  <c r="G36" i="2" l="1"/>
  <c r="H35" i="2"/>
  <c r="H36" i="2" l="1"/>
  <c r="G37" i="2"/>
  <c r="H37" i="2" l="1"/>
  <c r="G38" i="2"/>
  <c r="H38" i="2" l="1"/>
  <c r="G39" i="2"/>
  <c r="H39" i="2" l="1"/>
  <c r="G40" i="2"/>
  <c r="H40" i="2" l="1"/>
  <c r="G41" i="2"/>
  <c r="G42" i="2" l="1"/>
  <c r="H41" i="2"/>
  <c r="G43" i="2" l="1"/>
  <c r="H42" i="2"/>
  <c r="G44" i="2" l="1"/>
  <c r="H43" i="2"/>
  <c r="G45" i="2" l="1"/>
  <c r="H44" i="2"/>
  <c r="H45" i="2" l="1"/>
  <c r="G46" i="2"/>
  <c r="H46" i="2" l="1"/>
  <c r="G47" i="2"/>
  <c r="H47" i="2" l="1"/>
  <c r="G48" i="2"/>
  <c r="H48" i="2" l="1"/>
  <c r="G49" i="2"/>
  <c r="G50" i="2" l="1"/>
  <c r="H49" i="2"/>
  <c r="G51" i="2" l="1"/>
  <c r="H50" i="2"/>
  <c r="G52" i="2" l="1"/>
  <c r="H51" i="2"/>
  <c r="G53" i="2" l="1"/>
  <c r="H52" i="2"/>
  <c r="H53" i="2" l="1"/>
  <c r="G54" i="2"/>
  <c r="H54" i="2" l="1"/>
  <c r="G55" i="2"/>
  <c r="H55" i="2" l="1"/>
  <c r="G56" i="2"/>
  <c r="G57" i="2" l="1"/>
  <c r="H56" i="2"/>
  <c r="G58" i="2" l="1"/>
  <c r="H57" i="2"/>
  <c r="G59" i="2" l="1"/>
  <c r="H58" i="2"/>
  <c r="H59" i="2" l="1"/>
  <c r="G60" i="2"/>
  <c r="H60" i="2" l="1"/>
  <c r="G61" i="2"/>
  <c r="H61" i="2" l="1"/>
  <c r="G62" i="2"/>
  <c r="H62" i="2" l="1"/>
  <c r="G63" i="2"/>
  <c r="G64" i="2" l="1"/>
  <c r="H63" i="2"/>
  <c r="H64" i="2" l="1"/>
  <c r="G65" i="2"/>
  <c r="G66" i="2" l="1"/>
  <c r="H65" i="2"/>
  <c r="G67" i="2" l="1"/>
  <c r="H66" i="2"/>
  <c r="G68" i="2" l="1"/>
  <c r="H67" i="2"/>
  <c r="G69" i="2" l="1"/>
  <c r="H68" i="2"/>
  <c r="H69" i="2" l="1"/>
  <c r="G70" i="2"/>
  <c r="H70" i="2" l="1"/>
  <c r="G71" i="2"/>
  <c r="H71" i="2" l="1"/>
  <c r="G72" i="2"/>
  <c r="G73" i="2" l="1"/>
  <c r="H72" i="2"/>
  <c r="G74" i="2" l="1"/>
  <c r="H73" i="2"/>
  <c r="G75" i="2" l="1"/>
  <c r="H74" i="2"/>
  <c r="H75" i="2" l="1"/>
  <c r="G76" i="2"/>
  <c r="G77" i="2" l="1"/>
  <c r="H76" i="2"/>
  <c r="H77" i="2" l="1"/>
  <c r="G78" i="2"/>
  <c r="H78" i="2" l="1"/>
  <c r="G79" i="2"/>
  <c r="H79" i="2" l="1"/>
  <c r="G80" i="2"/>
  <c r="H80" i="2" l="1"/>
  <c r="G81" i="2"/>
  <c r="G82" i="2" l="1"/>
  <c r="H81" i="2"/>
  <c r="G83" i="2" l="1"/>
  <c r="H82" i="2"/>
  <c r="G84" i="2" l="1"/>
  <c r="H83" i="2"/>
  <c r="G85" i="2" l="1"/>
  <c r="H84" i="2"/>
  <c r="H85" i="2" l="1"/>
  <c r="G86" i="2"/>
  <c r="H86" i="2" l="1"/>
  <c r="G87" i="2"/>
  <c r="H87" i="2" l="1"/>
  <c r="G88" i="2"/>
  <c r="G89" i="2" l="1"/>
  <c r="H88" i="2"/>
  <c r="G90" i="2" l="1"/>
  <c r="H89" i="2"/>
  <c r="G91" i="2" l="1"/>
  <c r="H90" i="2"/>
  <c r="H91" i="2" l="1"/>
  <c r="G92" i="2"/>
  <c r="H92" i="2" l="1"/>
  <c r="G93" i="2"/>
  <c r="H93" i="2" l="1"/>
  <c r="G94" i="2"/>
  <c r="H94" i="2" l="1"/>
  <c r="G95" i="2"/>
  <c r="G96" i="2" l="1"/>
  <c r="H95" i="2"/>
  <c r="H96" i="2" l="1"/>
  <c r="G97" i="2"/>
  <c r="G98" i="2" l="1"/>
  <c r="H97" i="2"/>
  <c r="G99" i="2" l="1"/>
  <c r="H98" i="2"/>
  <c r="G100" i="2" l="1"/>
  <c r="H99" i="2"/>
  <c r="G101" i="2" l="1"/>
  <c r="H100" i="2"/>
  <c r="H101" i="2" l="1"/>
  <c r="G102" i="2"/>
  <c r="H102" i="2" l="1"/>
  <c r="G103" i="2"/>
  <c r="H103" i="2" l="1"/>
  <c r="G104" i="2"/>
  <c r="G105" i="2" l="1"/>
  <c r="H104" i="2"/>
  <c r="G106" i="2" l="1"/>
  <c r="H105" i="2"/>
  <c r="G107" i="2" l="1"/>
  <c r="H106" i="2"/>
  <c r="H107" i="2" l="1"/>
  <c r="G108" i="2"/>
  <c r="G109" i="2" l="1"/>
  <c r="H108" i="2"/>
  <c r="H109" i="2" l="1"/>
  <c r="G110" i="2"/>
  <c r="H110" i="2" l="1"/>
  <c r="G111" i="2"/>
  <c r="H111" i="2" l="1"/>
  <c r="G112" i="2"/>
  <c r="H112" i="2" l="1"/>
  <c r="G113" i="2"/>
  <c r="G114" i="2" l="1"/>
  <c r="H113" i="2"/>
  <c r="G115" i="2" l="1"/>
  <c r="H114" i="2"/>
  <c r="G116" i="2" l="1"/>
  <c r="H115" i="2"/>
  <c r="G117" i="2" l="1"/>
  <c r="H116" i="2"/>
  <c r="H117" i="2" l="1"/>
  <c r="G118" i="2"/>
  <c r="H118" i="2" l="1"/>
  <c r="G119" i="2"/>
  <c r="H119" i="2" l="1"/>
  <c r="G120" i="2"/>
  <c r="G121" i="2" l="1"/>
  <c r="H120" i="2"/>
  <c r="G122" i="2" l="1"/>
  <c r="H121" i="2"/>
  <c r="G123" i="2" l="1"/>
  <c r="H122" i="2"/>
  <c r="H123" i="2" l="1"/>
  <c r="G124" i="2"/>
  <c r="H124" i="2" l="1"/>
  <c r="G125" i="2"/>
  <c r="H125" i="2" l="1"/>
  <c r="G126" i="2"/>
  <c r="H126" i="2" l="1"/>
  <c r="G127" i="2"/>
  <c r="G128" i="2" l="1"/>
  <c r="H127" i="2"/>
  <c r="H128" i="2" l="1"/>
  <c r="G129" i="2"/>
  <c r="G130" i="2" l="1"/>
  <c r="H129" i="2"/>
  <c r="G131" i="2" l="1"/>
  <c r="H130" i="2"/>
  <c r="G132" i="2" l="1"/>
  <c r="H131" i="2"/>
  <c r="G133" i="2" l="1"/>
  <c r="H132" i="2"/>
  <c r="H133" i="2" l="1"/>
  <c r="G134" i="2"/>
  <c r="H134" i="2" l="1"/>
  <c r="G135" i="2"/>
  <c r="H135" i="2" l="1"/>
  <c r="G136" i="2"/>
  <c r="G137" i="2" l="1"/>
  <c r="H136" i="2"/>
  <c r="G138" i="2" l="1"/>
  <c r="H137" i="2"/>
  <c r="G139" i="2" l="1"/>
  <c r="H138" i="2"/>
  <c r="H139" i="2" l="1"/>
  <c r="G140" i="2"/>
  <c r="G141" i="2" l="1"/>
  <c r="H140" i="2"/>
  <c r="H141" i="2" l="1"/>
  <c r="G142" i="2"/>
  <c r="H142" i="2" l="1"/>
  <c r="G143" i="2"/>
  <c r="H143" i="2" l="1"/>
  <c r="G144" i="2"/>
  <c r="H144" i="2" l="1"/>
  <c r="G145" i="2"/>
  <c r="G146" i="2" l="1"/>
  <c r="H145" i="2"/>
  <c r="G147" i="2" l="1"/>
  <c r="H146" i="2"/>
  <c r="G148" i="2" l="1"/>
  <c r="H147" i="2"/>
  <c r="G149" i="2" l="1"/>
  <c r="H148" i="2"/>
  <c r="H149" i="2" l="1"/>
  <c r="G150" i="2"/>
  <c r="H150" i="2" l="1"/>
  <c r="G151" i="2"/>
  <c r="H151" i="2" l="1"/>
  <c r="G152" i="2"/>
  <c r="G153" i="2" l="1"/>
  <c r="H152" i="2"/>
  <c r="G154" i="2" l="1"/>
  <c r="H153" i="2"/>
  <c r="G155" i="2" l="1"/>
  <c r="H154" i="2"/>
  <c r="H155" i="2" l="1"/>
  <c r="G156" i="2"/>
  <c r="H156" i="2" l="1"/>
  <c r="G157" i="2"/>
  <c r="H157" i="2" l="1"/>
  <c r="G158" i="2"/>
  <c r="H158" i="2" l="1"/>
  <c r="G159" i="2"/>
  <c r="G160" i="2" l="1"/>
  <c r="H159" i="2"/>
  <c r="H160" i="2" l="1"/>
  <c r="G161" i="2"/>
  <c r="G162" i="2" l="1"/>
  <c r="H161" i="2"/>
  <c r="G163" i="2" l="1"/>
  <c r="H162" i="2"/>
  <c r="G164" i="2" l="1"/>
  <c r="H163" i="2"/>
  <c r="G165" i="2" l="1"/>
  <c r="H164" i="2"/>
  <c r="H165" i="2" l="1"/>
  <c r="G166" i="2"/>
  <c r="H166" i="2" l="1"/>
  <c r="G167" i="2"/>
  <c r="H167" i="2" l="1"/>
  <c r="G168" i="2"/>
  <c r="G169" i="2" l="1"/>
  <c r="H168" i="2"/>
  <c r="G170" i="2" l="1"/>
  <c r="H169" i="2"/>
  <c r="G171" i="2" l="1"/>
  <c r="H170" i="2"/>
  <c r="H171" i="2" l="1"/>
  <c r="G172" i="2"/>
  <c r="G173" i="2" l="1"/>
  <c r="H172" i="2"/>
  <c r="H173" i="2" l="1"/>
  <c r="G174" i="2"/>
  <c r="H174" i="2" l="1"/>
  <c r="G175" i="2"/>
  <c r="H175" i="2" l="1"/>
  <c r="G176" i="2"/>
  <c r="H176" i="2" l="1"/>
  <c r="G177" i="2"/>
  <c r="G178" i="2" l="1"/>
  <c r="H177" i="2"/>
  <c r="G179" i="2" l="1"/>
  <c r="H178" i="2"/>
  <c r="G180" i="2" l="1"/>
  <c r="H179" i="2"/>
  <c r="G181" i="2" l="1"/>
  <c r="H180" i="2"/>
  <c r="H181" i="2" l="1"/>
  <c r="G182" i="2"/>
  <c r="H182" i="2" l="1"/>
  <c r="G183" i="2"/>
  <c r="H183" i="2" l="1"/>
  <c r="G184" i="2"/>
  <c r="G185" i="2" l="1"/>
  <c r="H184" i="2"/>
  <c r="G186" i="2" l="1"/>
  <c r="H185" i="2"/>
  <c r="G187" i="2" l="1"/>
  <c r="H186" i="2"/>
  <c r="H187" i="2" l="1"/>
  <c r="G188" i="2"/>
  <c r="H188" i="2" l="1"/>
  <c r="G189" i="2"/>
  <c r="H189" i="2" l="1"/>
  <c r="G190" i="2"/>
  <c r="H190" i="2" l="1"/>
  <c r="G191" i="2"/>
  <c r="G192" i="2" l="1"/>
  <c r="H191" i="2"/>
  <c r="H192" i="2" l="1"/>
  <c r="G193" i="2"/>
  <c r="G194" i="2" l="1"/>
  <c r="H193" i="2"/>
  <c r="G195" i="2" l="1"/>
  <c r="H194" i="2"/>
  <c r="G196" i="2" l="1"/>
  <c r="H195" i="2"/>
  <c r="H196" i="2" l="1"/>
  <c r="G197" i="2"/>
  <c r="H197" i="2" l="1"/>
  <c r="G198" i="2"/>
  <c r="H198" i="2" l="1"/>
  <c r="G199" i="2"/>
  <c r="G200" i="2" l="1"/>
  <c r="H199" i="2"/>
  <c r="H200" i="2" l="1"/>
  <c r="G201" i="2"/>
  <c r="G202" i="2" l="1"/>
  <c r="H201" i="2"/>
  <c r="G203" i="2" l="1"/>
  <c r="H202" i="2"/>
  <c r="G204" i="2" l="1"/>
  <c r="H203" i="2"/>
  <c r="G205" i="2" l="1"/>
  <c r="H204" i="2"/>
  <c r="H205" i="2" l="1"/>
  <c r="G206" i="2"/>
  <c r="H206" i="2" l="1"/>
  <c r="G207" i="2"/>
  <c r="H207" i="2" l="1"/>
  <c r="G208" i="2"/>
  <c r="G209" i="2" l="1"/>
  <c r="H208" i="2"/>
  <c r="G210" i="2" l="1"/>
  <c r="H209" i="2"/>
  <c r="G211" i="2" l="1"/>
  <c r="H210" i="2"/>
  <c r="H211" i="2" l="1"/>
  <c r="G212" i="2"/>
  <c r="G213" i="2" l="1"/>
  <c r="H212" i="2"/>
  <c r="H213" i="2" l="1"/>
  <c r="G214" i="2"/>
  <c r="H214" i="2" l="1"/>
  <c r="G215" i="2"/>
  <c r="H215" i="2" l="1"/>
  <c r="G216" i="2"/>
  <c r="G217" i="2" l="1"/>
  <c r="H216" i="2"/>
  <c r="G218" i="2" l="1"/>
  <c r="H217" i="2"/>
  <c r="G219" i="2" l="1"/>
  <c r="H218" i="2"/>
  <c r="H219" i="2" l="1"/>
  <c r="G220" i="2"/>
  <c r="H220" i="2" l="1"/>
  <c r="G221" i="2"/>
  <c r="H221" i="2" l="1"/>
  <c r="G222" i="2"/>
  <c r="H222" i="2" l="1"/>
  <c r="G223" i="2"/>
  <c r="G224" i="2" l="1"/>
  <c r="H223" i="2"/>
  <c r="H224" i="2" l="1"/>
  <c r="G225" i="2"/>
  <c r="G226" i="2" l="1"/>
  <c r="H225" i="2"/>
  <c r="G227" i="2" l="1"/>
  <c r="H226" i="2"/>
  <c r="G228" i="2" l="1"/>
  <c r="H227" i="2"/>
  <c r="H228" i="2" l="1"/>
  <c r="G229" i="2"/>
  <c r="H229" i="2" l="1"/>
  <c r="G230" i="2"/>
  <c r="H230" i="2" l="1"/>
  <c r="G231" i="2"/>
  <c r="G232" i="2" l="1"/>
  <c r="H231" i="2"/>
  <c r="H232" i="2" l="1"/>
  <c r="G233" i="2"/>
  <c r="G234" i="2" l="1"/>
  <c r="H233" i="2"/>
  <c r="G235" i="2" l="1"/>
  <c r="H234" i="2"/>
  <c r="G236" i="2" l="1"/>
  <c r="H235" i="2"/>
  <c r="G237" i="2" l="1"/>
  <c r="H236" i="2"/>
  <c r="H237" i="2" l="1"/>
  <c r="G238" i="2"/>
  <c r="H238" i="2" l="1"/>
  <c r="G239" i="2"/>
  <c r="H239" i="2" l="1"/>
  <c r="G240" i="2"/>
  <c r="G241" i="2" l="1"/>
  <c r="H240" i="2"/>
  <c r="G242" i="2" l="1"/>
  <c r="H241" i="2"/>
  <c r="G243" i="2" l="1"/>
  <c r="H242" i="2"/>
  <c r="H243" i="2" l="1"/>
  <c r="G244" i="2"/>
  <c r="H244" i="2" l="1"/>
  <c r="G245" i="2"/>
  <c r="H245" i="2" l="1"/>
  <c r="G246" i="2"/>
  <c r="H246" i="2" l="1"/>
  <c r="G247" i="2"/>
  <c r="G248" i="2" l="1"/>
  <c r="H247" i="2"/>
  <c r="G249" i="2" l="1"/>
  <c r="H248" i="2"/>
  <c r="G250" i="2" l="1"/>
  <c r="H249" i="2"/>
  <c r="G251" i="2" l="1"/>
  <c r="H250" i="2"/>
  <c r="H251" i="2" l="1"/>
  <c r="G252" i="2"/>
  <c r="H252" i="2" l="1"/>
  <c r="G253" i="2"/>
  <c r="H253" i="2" l="1"/>
  <c r="G254" i="2"/>
  <c r="H254" i="2" l="1"/>
  <c r="G255" i="2"/>
  <c r="G256" i="2" l="1"/>
  <c r="H255" i="2"/>
  <c r="G257" i="2" l="1"/>
  <c r="H256" i="2"/>
  <c r="G258" i="2" l="1"/>
  <c r="H257" i="2"/>
  <c r="G259" i="2" l="1"/>
  <c r="H258" i="2"/>
  <c r="H259" i="2" l="1"/>
  <c r="G260" i="2"/>
  <c r="G261" i="2" l="1"/>
  <c r="H260" i="2"/>
  <c r="H261" i="2" l="1"/>
  <c r="G262" i="2"/>
  <c r="H262" i="2" l="1"/>
  <c r="G263" i="2"/>
  <c r="H263" i="2" l="1"/>
  <c r="G264" i="2"/>
  <c r="H264" i="2" l="1"/>
  <c r="G265" i="2"/>
  <c r="G266" i="2" l="1"/>
  <c r="H265" i="2"/>
  <c r="G267" i="2" l="1"/>
  <c r="H266" i="2"/>
  <c r="G268" i="2" l="1"/>
  <c r="H267" i="2"/>
  <c r="G269" i="2" l="1"/>
  <c r="H268" i="2"/>
  <c r="H269" i="2" l="1"/>
  <c r="G270" i="2"/>
  <c r="H270" i="2" l="1"/>
  <c r="G271" i="2"/>
  <c r="H271" i="2" l="1"/>
  <c r="G272" i="2"/>
  <c r="H272" i="2" l="1"/>
  <c r="G273" i="2"/>
  <c r="G274" i="2" l="1"/>
  <c r="H273" i="2"/>
  <c r="G275" i="2" l="1"/>
  <c r="H274" i="2"/>
  <c r="G276" i="2" l="1"/>
  <c r="H275" i="2"/>
  <c r="H276" i="2" l="1"/>
  <c r="G277" i="2"/>
  <c r="H277" i="2" l="1"/>
  <c r="G278" i="2"/>
  <c r="H278" i="2" l="1"/>
  <c r="G279" i="2"/>
  <c r="G280" i="2" l="1"/>
  <c r="H279" i="2"/>
  <c r="H280" i="2" l="1"/>
  <c r="G281" i="2"/>
  <c r="G282" i="2" l="1"/>
  <c r="H281" i="2"/>
  <c r="G283" i="2" l="1"/>
  <c r="H282" i="2"/>
  <c r="G284" i="2" l="1"/>
  <c r="H283" i="2"/>
  <c r="H284" i="2" l="1"/>
  <c r="G285" i="2"/>
  <c r="H285" i="2" l="1"/>
  <c r="G286" i="2"/>
  <c r="H286" i="2" l="1"/>
  <c r="G287" i="2"/>
  <c r="G288" i="2" l="1"/>
  <c r="H287" i="2"/>
  <c r="H288" i="2" l="1"/>
  <c r="G289" i="2"/>
  <c r="G290" i="2" l="1"/>
  <c r="H289" i="2"/>
  <c r="G291" i="2" l="1"/>
  <c r="H290" i="2"/>
  <c r="G292" i="2" l="1"/>
  <c r="H291" i="2"/>
  <c r="G293" i="2" l="1"/>
  <c r="H292" i="2"/>
  <c r="H293" i="2" l="1"/>
  <c r="G294" i="2"/>
  <c r="H294" i="2" l="1"/>
  <c r="G295" i="2"/>
  <c r="H295" i="2" l="1"/>
  <c r="G296" i="2"/>
  <c r="G297" i="2" l="1"/>
  <c r="H296" i="2"/>
  <c r="G298" i="2" l="1"/>
  <c r="H297" i="2"/>
  <c r="G299" i="2" l="1"/>
  <c r="H298" i="2"/>
  <c r="H299" i="2" l="1"/>
  <c r="G300" i="2"/>
  <c r="G301" i="2" l="1"/>
  <c r="H300" i="2"/>
  <c r="H301" i="2" l="1"/>
  <c r="G302" i="2"/>
  <c r="H302" i="2" l="1"/>
  <c r="G303" i="2"/>
  <c r="H303" i="2" l="1"/>
  <c r="G304" i="2"/>
  <c r="G305" i="2" l="1"/>
  <c r="H304" i="2"/>
  <c r="G306" i="2" l="1"/>
  <c r="H305" i="2"/>
  <c r="G307" i="2" l="1"/>
  <c r="H306" i="2"/>
  <c r="H307" i="2" l="1"/>
  <c r="G308" i="2"/>
  <c r="G309" i="2" l="1"/>
  <c r="H308" i="2"/>
  <c r="H309" i="2" l="1"/>
  <c r="G310" i="2"/>
  <c r="H310" i="2" l="1"/>
  <c r="G311" i="2"/>
  <c r="H311" i="2" l="1"/>
  <c r="G312" i="2"/>
  <c r="H312" i="2" l="1"/>
  <c r="G313" i="2"/>
  <c r="G314" i="2" l="1"/>
  <c r="H313" i="2"/>
  <c r="G315" i="2" l="1"/>
  <c r="H314" i="2"/>
  <c r="G316" i="2" l="1"/>
  <c r="H315" i="2"/>
  <c r="H316" i="2" l="1"/>
  <c r="G317" i="2"/>
  <c r="H317" i="2" l="1"/>
  <c r="G318" i="2"/>
  <c r="H318" i="2" l="1"/>
  <c r="G319" i="2"/>
  <c r="G320" i="2" l="1"/>
  <c r="H319" i="2"/>
  <c r="G321" i="2" l="1"/>
  <c r="H320" i="2"/>
  <c r="G322" i="2" l="1"/>
  <c r="H321" i="2"/>
  <c r="G323" i="2" l="1"/>
  <c r="H322" i="2"/>
  <c r="H323" i="2" l="1"/>
  <c r="G324" i="2"/>
  <c r="H324" i="2" l="1"/>
  <c r="G325" i="2"/>
  <c r="H325" i="2" l="1"/>
  <c r="G326" i="2"/>
  <c r="H326" i="2" l="1"/>
  <c r="G327" i="2"/>
  <c r="G328" i="2" l="1"/>
  <c r="H327" i="2"/>
  <c r="G329" i="2" l="1"/>
  <c r="H328" i="2"/>
  <c r="G330" i="2" l="1"/>
  <c r="H329" i="2"/>
  <c r="G331" i="2" l="1"/>
  <c r="H330" i="2"/>
  <c r="H331" i="2" l="1"/>
  <c r="G332" i="2"/>
  <c r="G333" i="2" l="1"/>
  <c r="H332" i="2"/>
  <c r="H333" i="2" l="1"/>
  <c r="G334" i="2"/>
  <c r="H334" i="2" l="1"/>
  <c r="G335" i="2"/>
  <c r="H335" i="2" l="1"/>
  <c r="G336" i="2"/>
  <c r="H336" i="2" l="1"/>
  <c r="G337" i="2"/>
  <c r="G338" i="2" l="1"/>
  <c r="H337" i="2"/>
  <c r="G339" i="2" l="1"/>
  <c r="H338" i="2"/>
  <c r="G340" i="2" l="1"/>
  <c r="H339" i="2"/>
  <c r="H340" i="2" l="1"/>
  <c r="G341" i="2"/>
  <c r="H341" i="2" l="1"/>
  <c r="G342" i="2"/>
  <c r="H342" i="2" l="1"/>
  <c r="G343" i="2"/>
  <c r="G344" i="2" l="1"/>
  <c r="H343" i="2"/>
  <c r="H344" i="2" l="1"/>
  <c r="G345" i="2"/>
  <c r="G346" i="2" l="1"/>
  <c r="H345" i="2"/>
  <c r="G347" i="2" l="1"/>
  <c r="H346" i="2"/>
  <c r="G348" i="2" l="1"/>
  <c r="H347" i="2"/>
  <c r="H348" i="2" l="1"/>
  <c r="G349" i="2"/>
  <c r="H349" i="2" l="1"/>
  <c r="G350" i="2"/>
  <c r="H350" i="2" l="1"/>
  <c r="G351" i="2"/>
  <c r="G352" i="2" l="1"/>
  <c r="H351" i="2"/>
  <c r="H352" i="2" l="1"/>
  <c r="G353" i="2"/>
  <c r="G354" i="2" l="1"/>
  <c r="H353" i="2"/>
  <c r="G355" i="2" l="1"/>
  <c r="H354" i="2"/>
  <c r="G356" i="2" l="1"/>
  <c r="H355" i="2"/>
  <c r="G357" i="2" l="1"/>
  <c r="H356" i="2"/>
  <c r="H357" i="2" l="1"/>
  <c r="G358" i="2"/>
  <c r="H358" i="2" l="1"/>
  <c r="G359" i="2"/>
  <c r="H359" i="2" l="1"/>
  <c r="G360" i="2"/>
  <c r="G361" i="2" l="1"/>
  <c r="H360" i="2"/>
  <c r="G362" i="2" l="1"/>
  <c r="H361" i="2"/>
  <c r="G363" i="2" l="1"/>
  <c r="H362" i="2"/>
  <c r="H363" i="2" l="1"/>
  <c r="G364" i="2"/>
  <c r="G365" i="2" l="1"/>
  <c r="H365" i="2" s="1"/>
  <c r="H364" i="2"/>
</calcChain>
</file>

<file path=xl/sharedStrings.xml><?xml version="1.0" encoding="utf-8"?>
<sst xmlns="http://schemas.openxmlformats.org/spreadsheetml/2006/main" count="474" uniqueCount="33">
  <si>
    <t>Contract Price</t>
  </si>
  <si>
    <t>1.5% Transfer Tax</t>
  </si>
  <si>
    <t>20% Down Payment</t>
  </si>
  <si>
    <t>Loan Amount</t>
  </si>
  <si>
    <t>Loan-To-Value Ratio</t>
  </si>
  <si>
    <t>4% Closing Costs</t>
  </si>
  <si>
    <t>Monthly payment at 4.5%</t>
  </si>
  <si>
    <t>Adjusted Down Payment</t>
  </si>
  <si>
    <t>80% Loan-To-Value Ratio</t>
  </si>
  <si>
    <t>Loan 1 Amount at 80% LTV</t>
  </si>
  <si>
    <t>Total to Borrow</t>
  </si>
  <si>
    <t>Come up with extra $11,000</t>
  </si>
  <si>
    <t>PMI</t>
  </si>
  <si>
    <t xml:space="preserve">Loan 2 Amount </t>
  </si>
  <si>
    <t>If you add closing cost to the loan</t>
  </si>
  <si>
    <t>If you use additional cash to pay the closing cost</t>
  </si>
  <si>
    <t>If you take out 2 loans</t>
  </si>
  <si>
    <t>Collateral</t>
  </si>
  <si>
    <t>Loan</t>
  </si>
  <si>
    <t>Rate</t>
  </si>
  <si>
    <t>Payment</t>
  </si>
  <si>
    <t>Principal</t>
  </si>
  <si>
    <t>Interest</t>
  </si>
  <si>
    <t>Remaining Principal</t>
  </si>
  <si>
    <t>Equity %</t>
  </si>
  <si>
    <t>Month</t>
  </si>
  <si>
    <t>LTV</t>
  </si>
  <si>
    <t>Questions:</t>
  </si>
  <si>
    <t>1 - Build out the amortization schedule</t>
  </si>
  <si>
    <t>Toyota 4Runner</t>
  </si>
  <si>
    <t>2 - If you sell the vehicle for $23,000 after month 26, how much do you walk away with?</t>
  </si>
  <si>
    <t>3 - The Toyota Dealership is offering financing at 4.9% with a $5 monthly fee, should you take their offer?</t>
  </si>
  <si>
    <t>4 - The Toyota Dealership is offering financing at 4.9% with a $50 origination fee, should you take their offer?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</si>
</sst>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8" fontId="0" fillId="3" borderId="0" xfId="1" applyNumberFormat="1" applyFont="1" applyFill="1" applyAlignment="1">
      <alignment horizontal="center"/>
    </xf>
    <xf numFmtId="8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2" xfId="0" applyFill="1" applyBorder="1"/>
    <xf numFmtId="44" fontId="0" fillId="3" borderId="3" xfId="1" applyFont="1" applyFill="1" applyBorder="1" applyAlignment="1">
      <alignment horizontal="center"/>
    </xf>
    <xf numFmtId="0" fontId="0" fillId="3" borderId="4" xfId="0" applyFill="1" applyBorder="1"/>
    <xf numFmtId="9" fontId="0" fillId="3" borderId="5" xfId="2" applyFont="1" applyFill="1" applyBorder="1" applyAlignment="1">
      <alignment horizontal="center"/>
    </xf>
    <xf numFmtId="8" fontId="0" fillId="3" borderId="5" xfId="1" applyNumberFormat="1" applyFont="1" applyFill="1" applyBorder="1" applyAlignment="1">
      <alignment horizontal="center"/>
    </xf>
    <xf numFmtId="0" fontId="0" fillId="3" borderId="6" xfId="0" applyFill="1" applyBorder="1"/>
    <xf numFmtId="44" fontId="0" fillId="3" borderId="7" xfId="1" applyFont="1" applyFill="1" applyBorder="1" applyAlignment="1">
      <alignment horizontal="center"/>
    </xf>
    <xf numFmtId="8" fontId="0" fillId="3" borderId="7" xfId="1" applyNumberFormat="1" applyFont="1" applyFill="1" applyBorder="1" applyAlignment="1">
      <alignment horizontal="center"/>
    </xf>
    <xf numFmtId="8" fontId="0" fillId="3" borderId="0" xfId="0" applyNumberFormat="1" applyFill="1" applyAlignment="1">
      <alignment horizontal="center"/>
    </xf>
    <xf numFmtId="5" fontId="0" fillId="3" borderId="0" xfId="1" applyNumberFormat="1" applyFont="1" applyFill="1" applyAlignment="1">
      <alignment horizontal="center"/>
    </xf>
    <xf numFmtId="0" fontId="0" fillId="4" borderId="0" xfId="0" applyFill="1"/>
    <xf numFmtId="44" fontId="0" fillId="4" borderId="0" xfId="1" applyFont="1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10" fontId="2" fillId="4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165" fontId="0" fillId="0" borderId="0" xfId="0" applyNumberFormat="1"/>
    <xf numFmtId="10" fontId="0" fillId="0" borderId="0" xfId="0" applyNumberFormat="1"/>
    <xf numFmtId="8" fontId="0" fillId="0" borderId="0" xfId="0" applyNumberFormat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workbookViewId="0">
      <selection sqref="A1:H65"/>
    </sheetView>
  </sheetViews>
  <sheetFormatPr defaultRowHeight="15" x14ac:dyDescent="0.25"/>
  <cols>
    <col min="1" max="1" width="9.140625" style="22"/>
    <col min="2" max="2" width="10.85546875" style="22" customWidth="1"/>
    <col min="3" max="3" width="12.28515625" style="22" bestFit="1" customWidth="1"/>
    <col min="4" max="4" width="10" style="22" bestFit="1" customWidth="1"/>
    <col min="5" max="5" width="8.42578125" style="22" bestFit="1" customWidth="1"/>
    <col min="6" max="6" width="2.85546875" style="22" customWidth="1"/>
    <col min="7" max="7" width="17.85546875" style="22" customWidth="1"/>
    <col min="8" max="8" width="10.28515625" style="22" bestFit="1" customWidth="1"/>
    <col min="248" max="248" width="12.28515625" bestFit="1" customWidth="1"/>
    <col min="249" max="250" width="10.28515625" bestFit="1" customWidth="1"/>
    <col min="251" max="251" width="12.7109375" customWidth="1"/>
    <col min="252" max="252" width="18" customWidth="1"/>
    <col min="254" max="254" width="13.5703125" bestFit="1" customWidth="1"/>
    <col min="255" max="255" width="14.28515625" bestFit="1" customWidth="1"/>
    <col min="256" max="256" width="9" customWidth="1"/>
    <col min="257" max="257" width="2.42578125" customWidth="1"/>
    <col min="259" max="261" width="12.28515625" bestFit="1" customWidth="1"/>
    <col min="262" max="262" width="12.7109375" customWidth="1"/>
    <col min="263" max="263" width="22.140625" bestFit="1" customWidth="1"/>
    <col min="264" max="264" width="10.28515625" bestFit="1" customWidth="1"/>
    <col min="504" max="504" width="12.28515625" bestFit="1" customWidth="1"/>
    <col min="505" max="506" width="10.28515625" bestFit="1" customWidth="1"/>
    <col min="507" max="507" width="12.7109375" customWidth="1"/>
    <col min="508" max="508" width="18" customWidth="1"/>
    <col min="510" max="510" width="13.5703125" bestFit="1" customWidth="1"/>
    <col min="511" max="511" width="14.28515625" bestFit="1" customWidth="1"/>
    <col min="512" max="512" width="9" customWidth="1"/>
    <col min="513" max="513" width="2.42578125" customWidth="1"/>
    <col min="515" max="517" width="12.28515625" bestFit="1" customWidth="1"/>
    <col min="518" max="518" width="12.7109375" customWidth="1"/>
    <col min="519" max="519" width="22.140625" bestFit="1" customWidth="1"/>
    <col min="520" max="520" width="10.28515625" bestFit="1" customWidth="1"/>
    <col min="760" max="760" width="12.28515625" bestFit="1" customWidth="1"/>
    <col min="761" max="762" width="10.28515625" bestFit="1" customWidth="1"/>
    <col min="763" max="763" width="12.7109375" customWidth="1"/>
    <col min="764" max="764" width="18" customWidth="1"/>
    <col min="766" max="766" width="13.5703125" bestFit="1" customWidth="1"/>
    <col min="767" max="767" width="14.28515625" bestFit="1" customWidth="1"/>
    <col min="768" max="768" width="9" customWidth="1"/>
    <col min="769" max="769" width="2.42578125" customWidth="1"/>
    <col min="771" max="773" width="12.28515625" bestFit="1" customWidth="1"/>
    <col min="774" max="774" width="12.7109375" customWidth="1"/>
    <col min="775" max="775" width="22.140625" bestFit="1" customWidth="1"/>
    <col min="776" max="776" width="10.28515625" bestFit="1" customWidth="1"/>
    <col min="1016" max="1016" width="12.28515625" bestFit="1" customWidth="1"/>
    <col min="1017" max="1018" width="10.28515625" bestFit="1" customWidth="1"/>
    <col min="1019" max="1019" width="12.7109375" customWidth="1"/>
    <col min="1020" max="1020" width="18" customWidth="1"/>
    <col min="1022" max="1022" width="13.5703125" bestFit="1" customWidth="1"/>
    <col min="1023" max="1023" width="14.28515625" bestFit="1" customWidth="1"/>
    <col min="1024" max="1024" width="9" customWidth="1"/>
    <col min="1025" max="1025" width="2.42578125" customWidth="1"/>
    <col min="1027" max="1029" width="12.28515625" bestFit="1" customWidth="1"/>
    <col min="1030" max="1030" width="12.7109375" customWidth="1"/>
    <col min="1031" max="1031" width="22.140625" bestFit="1" customWidth="1"/>
    <col min="1032" max="1032" width="10.28515625" bestFit="1" customWidth="1"/>
    <col min="1272" max="1272" width="12.28515625" bestFit="1" customWidth="1"/>
    <col min="1273" max="1274" width="10.28515625" bestFit="1" customWidth="1"/>
    <col min="1275" max="1275" width="12.7109375" customWidth="1"/>
    <col min="1276" max="1276" width="18" customWidth="1"/>
    <col min="1278" max="1278" width="13.5703125" bestFit="1" customWidth="1"/>
    <col min="1279" max="1279" width="14.28515625" bestFit="1" customWidth="1"/>
    <col min="1280" max="1280" width="9" customWidth="1"/>
    <col min="1281" max="1281" width="2.42578125" customWidth="1"/>
    <col min="1283" max="1285" width="12.28515625" bestFit="1" customWidth="1"/>
    <col min="1286" max="1286" width="12.7109375" customWidth="1"/>
    <col min="1287" max="1287" width="22.140625" bestFit="1" customWidth="1"/>
    <col min="1288" max="1288" width="10.28515625" bestFit="1" customWidth="1"/>
    <col min="1528" max="1528" width="12.28515625" bestFit="1" customWidth="1"/>
    <col min="1529" max="1530" width="10.28515625" bestFit="1" customWidth="1"/>
    <col min="1531" max="1531" width="12.7109375" customWidth="1"/>
    <col min="1532" max="1532" width="18" customWidth="1"/>
    <col min="1534" max="1534" width="13.5703125" bestFit="1" customWidth="1"/>
    <col min="1535" max="1535" width="14.28515625" bestFit="1" customWidth="1"/>
    <col min="1536" max="1536" width="9" customWidth="1"/>
    <col min="1537" max="1537" width="2.42578125" customWidth="1"/>
    <col min="1539" max="1541" width="12.28515625" bestFit="1" customWidth="1"/>
    <col min="1542" max="1542" width="12.7109375" customWidth="1"/>
    <col min="1543" max="1543" width="22.140625" bestFit="1" customWidth="1"/>
    <col min="1544" max="1544" width="10.28515625" bestFit="1" customWidth="1"/>
    <col min="1784" max="1784" width="12.28515625" bestFit="1" customWidth="1"/>
    <col min="1785" max="1786" width="10.28515625" bestFit="1" customWidth="1"/>
    <col min="1787" max="1787" width="12.7109375" customWidth="1"/>
    <col min="1788" max="1788" width="18" customWidth="1"/>
    <col min="1790" max="1790" width="13.5703125" bestFit="1" customWidth="1"/>
    <col min="1791" max="1791" width="14.28515625" bestFit="1" customWidth="1"/>
    <col min="1792" max="1792" width="9" customWidth="1"/>
    <col min="1793" max="1793" width="2.42578125" customWidth="1"/>
    <col min="1795" max="1797" width="12.28515625" bestFit="1" customWidth="1"/>
    <col min="1798" max="1798" width="12.7109375" customWidth="1"/>
    <col min="1799" max="1799" width="22.140625" bestFit="1" customWidth="1"/>
    <col min="1800" max="1800" width="10.28515625" bestFit="1" customWidth="1"/>
    <col min="2040" max="2040" width="12.28515625" bestFit="1" customWidth="1"/>
    <col min="2041" max="2042" width="10.28515625" bestFit="1" customWidth="1"/>
    <col min="2043" max="2043" width="12.7109375" customWidth="1"/>
    <col min="2044" max="2044" width="18" customWidth="1"/>
    <col min="2046" max="2046" width="13.5703125" bestFit="1" customWidth="1"/>
    <col min="2047" max="2047" width="14.28515625" bestFit="1" customWidth="1"/>
    <col min="2048" max="2048" width="9" customWidth="1"/>
    <col min="2049" max="2049" width="2.42578125" customWidth="1"/>
    <col min="2051" max="2053" width="12.28515625" bestFit="1" customWidth="1"/>
    <col min="2054" max="2054" width="12.7109375" customWidth="1"/>
    <col min="2055" max="2055" width="22.140625" bestFit="1" customWidth="1"/>
    <col min="2056" max="2056" width="10.28515625" bestFit="1" customWidth="1"/>
    <col min="2296" max="2296" width="12.28515625" bestFit="1" customWidth="1"/>
    <col min="2297" max="2298" width="10.28515625" bestFit="1" customWidth="1"/>
    <col min="2299" max="2299" width="12.7109375" customWidth="1"/>
    <col min="2300" max="2300" width="18" customWidth="1"/>
    <col min="2302" max="2302" width="13.5703125" bestFit="1" customWidth="1"/>
    <col min="2303" max="2303" width="14.28515625" bestFit="1" customWidth="1"/>
    <col min="2304" max="2304" width="9" customWidth="1"/>
    <col min="2305" max="2305" width="2.42578125" customWidth="1"/>
    <col min="2307" max="2309" width="12.28515625" bestFit="1" customWidth="1"/>
    <col min="2310" max="2310" width="12.7109375" customWidth="1"/>
    <col min="2311" max="2311" width="22.140625" bestFit="1" customWidth="1"/>
    <col min="2312" max="2312" width="10.28515625" bestFit="1" customWidth="1"/>
    <col min="2552" max="2552" width="12.28515625" bestFit="1" customWidth="1"/>
    <col min="2553" max="2554" width="10.28515625" bestFit="1" customWidth="1"/>
    <col min="2555" max="2555" width="12.7109375" customWidth="1"/>
    <col min="2556" max="2556" width="18" customWidth="1"/>
    <col min="2558" max="2558" width="13.5703125" bestFit="1" customWidth="1"/>
    <col min="2559" max="2559" width="14.28515625" bestFit="1" customWidth="1"/>
    <col min="2560" max="2560" width="9" customWidth="1"/>
    <col min="2561" max="2561" width="2.42578125" customWidth="1"/>
    <col min="2563" max="2565" width="12.28515625" bestFit="1" customWidth="1"/>
    <col min="2566" max="2566" width="12.7109375" customWidth="1"/>
    <col min="2567" max="2567" width="22.140625" bestFit="1" customWidth="1"/>
    <col min="2568" max="2568" width="10.28515625" bestFit="1" customWidth="1"/>
    <col min="2808" max="2808" width="12.28515625" bestFit="1" customWidth="1"/>
    <col min="2809" max="2810" width="10.28515625" bestFit="1" customWidth="1"/>
    <col min="2811" max="2811" width="12.7109375" customWidth="1"/>
    <col min="2812" max="2812" width="18" customWidth="1"/>
    <col min="2814" max="2814" width="13.5703125" bestFit="1" customWidth="1"/>
    <col min="2815" max="2815" width="14.28515625" bestFit="1" customWidth="1"/>
    <col min="2816" max="2816" width="9" customWidth="1"/>
    <col min="2817" max="2817" width="2.42578125" customWidth="1"/>
    <col min="2819" max="2821" width="12.28515625" bestFit="1" customWidth="1"/>
    <col min="2822" max="2822" width="12.7109375" customWidth="1"/>
    <col min="2823" max="2823" width="22.140625" bestFit="1" customWidth="1"/>
    <col min="2824" max="2824" width="10.28515625" bestFit="1" customWidth="1"/>
    <col min="3064" max="3064" width="12.28515625" bestFit="1" customWidth="1"/>
    <col min="3065" max="3066" width="10.28515625" bestFit="1" customWidth="1"/>
    <col min="3067" max="3067" width="12.7109375" customWidth="1"/>
    <col min="3068" max="3068" width="18" customWidth="1"/>
    <col min="3070" max="3070" width="13.5703125" bestFit="1" customWidth="1"/>
    <col min="3071" max="3071" width="14.28515625" bestFit="1" customWidth="1"/>
    <col min="3072" max="3072" width="9" customWidth="1"/>
    <col min="3073" max="3073" width="2.42578125" customWidth="1"/>
    <col min="3075" max="3077" width="12.28515625" bestFit="1" customWidth="1"/>
    <col min="3078" max="3078" width="12.7109375" customWidth="1"/>
    <col min="3079" max="3079" width="22.140625" bestFit="1" customWidth="1"/>
    <col min="3080" max="3080" width="10.28515625" bestFit="1" customWidth="1"/>
    <col min="3320" max="3320" width="12.28515625" bestFit="1" customWidth="1"/>
    <col min="3321" max="3322" width="10.28515625" bestFit="1" customWidth="1"/>
    <col min="3323" max="3323" width="12.7109375" customWidth="1"/>
    <col min="3324" max="3324" width="18" customWidth="1"/>
    <col min="3326" max="3326" width="13.5703125" bestFit="1" customWidth="1"/>
    <col min="3327" max="3327" width="14.28515625" bestFit="1" customWidth="1"/>
    <col min="3328" max="3328" width="9" customWidth="1"/>
    <col min="3329" max="3329" width="2.42578125" customWidth="1"/>
    <col min="3331" max="3333" width="12.28515625" bestFit="1" customWidth="1"/>
    <col min="3334" max="3334" width="12.7109375" customWidth="1"/>
    <col min="3335" max="3335" width="22.140625" bestFit="1" customWidth="1"/>
    <col min="3336" max="3336" width="10.28515625" bestFit="1" customWidth="1"/>
    <col min="3576" max="3576" width="12.28515625" bestFit="1" customWidth="1"/>
    <col min="3577" max="3578" width="10.28515625" bestFit="1" customWidth="1"/>
    <col min="3579" max="3579" width="12.7109375" customWidth="1"/>
    <col min="3580" max="3580" width="18" customWidth="1"/>
    <col min="3582" max="3582" width="13.5703125" bestFit="1" customWidth="1"/>
    <col min="3583" max="3583" width="14.28515625" bestFit="1" customWidth="1"/>
    <col min="3584" max="3584" width="9" customWidth="1"/>
    <col min="3585" max="3585" width="2.42578125" customWidth="1"/>
    <col min="3587" max="3589" width="12.28515625" bestFit="1" customWidth="1"/>
    <col min="3590" max="3590" width="12.7109375" customWidth="1"/>
    <col min="3591" max="3591" width="22.140625" bestFit="1" customWidth="1"/>
    <col min="3592" max="3592" width="10.28515625" bestFit="1" customWidth="1"/>
    <col min="3832" max="3832" width="12.28515625" bestFit="1" customWidth="1"/>
    <col min="3833" max="3834" width="10.28515625" bestFit="1" customWidth="1"/>
    <col min="3835" max="3835" width="12.7109375" customWidth="1"/>
    <col min="3836" max="3836" width="18" customWidth="1"/>
    <col min="3838" max="3838" width="13.5703125" bestFit="1" customWidth="1"/>
    <col min="3839" max="3839" width="14.28515625" bestFit="1" customWidth="1"/>
    <col min="3840" max="3840" width="9" customWidth="1"/>
    <col min="3841" max="3841" width="2.42578125" customWidth="1"/>
    <col min="3843" max="3845" width="12.28515625" bestFit="1" customWidth="1"/>
    <col min="3846" max="3846" width="12.7109375" customWidth="1"/>
    <col min="3847" max="3847" width="22.140625" bestFit="1" customWidth="1"/>
    <col min="3848" max="3848" width="10.28515625" bestFit="1" customWidth="1"/>
    <col min="4088" max="4088" width="12.28515625" bestFit="1" customWidth="1"/>
    <col min="4089" max="4090" width="10.28515625" bestFit="1" customWidth="1"/>
    <col min="4091" max="4091" width="12.7109375" customWidth="1"/>
    <col min="4092" max="4092" width="18" customWidth="1"/>
    <col min="4094" max="4094" width="13.5703125" bestFit="1" customWidth="1"/>
    <col min="4095" max="4095" width="14.28515625" bestFit="1" customWidth="1"/>
    <col min="4096" max="4096" width="9" customWidth="1"/>
    <col min="4097" max="4097" width="2.42578125" customWidth="1"/>
    <col min="4099" max="4101" width="12.28515625" bestFit="1" customWidth="1"/>
    <col min="4102" max="4102" width="12.7109375" customWidth="1"/>
    <col min="4103" max="4103" width="22.140625" bestFit="1" customWidth="1"/>
    <col min="4104" max="4104" width="10.28515625" bestFit="1" customWidth="1"/>
    <col min="4344" max="4344" width="12.28515625" bestFit="1" customWidth="1"/>
    <col min="4345" max="4346" width="10.28515625" bestFit="1" customWidth="1"/>
    <col min="4347" max="4347" width="12.7109375" customWidth="1"/>
    <col min="4348" max="4348" width="18" customWidth="1"/>
    <col min="4350" max="4350" width="13.5703125" bestFit="1" customWidth="1"/>
    <col min="4351" max="4351" width="14.28515625" bestFit="1" customWidth="1"/>
    <col min="4352" max="4352" width="9" customWidth="1"/>
    <col min="4353" max="4353" width="2.42578125" customWidth="1"/>
    <col min="4355" max="4357" width="12.28515625" bestFit="1" customWidth="1"/>
    <col min="4358" max="4358" width="12.7109375" customWidth="1"/>
    <col min="4359" max="4359" width="22.140625" bestFit="1" customWidth="1"/>
    <col min="4360" max="4360" width="10.28515625" bestFit="1" customWidth="1"/>
    <col min="4600" max="4600" width="12.28515625" bestFit="1" customWidth="1"/>
    <col min="4601" max="4602" width="10.28515625" bestFit="1" customWidth="1"/>
    <col min="4603" max="4603" width="12.7109375" customWidth="1"/>
    <col min="4604" max="4604" width="18" customWidth="1"/>
    <col min="4606" max="4606" width="13.5703125" bestFit="1" customWidth="1"/>
    <col min="4607" max="4607" width="14.28515625" bestFit="1" customWidth="1"/>
    <col min="4608" max="4608" width="9" customWidth="1"/>
    <col min="4609" max="4609" width="2.42578125" customWidth="1"/>
    <col min="4611" max="4613" width="12.28515625" bestFit="1" customWidth="1"/>
    <col min="4614" max="4614" width="12.7109375" customWidth="1"/>
    <col min="4615" max="4615" width="22.140625" bestFit="1" customWidth="1"/>
    <col min="4616" max="4616" width="10.28515625" bestFit="1" customWidth="1"/>
    <col min="4856" max="4856" width="12.28515625" bestFit="1" customWidth="1"/>
    <col min="4857" max="4858" width="10.28515625" bestFit="1" customWidth="1"/>
    <col min="4859" max="4859" width="12.7109375" customWidth="1"/>
    <col min="4860" max="4860" width="18" customWidth="1"/>
    <col min="4862" max="4862" width="13.5703125" bestFit="1" customWidth="1"/>
    <col min="4863" max="4863" width="14.28515625" bestFit="1" customWidth="1"/>
    <col min="4864" max="4864" width="9" customWidth="1"/>
    <col min="4865" max="4865" width="2.42578125" customWidth="1"/>
    <col min="4867" max="4869" width="12.28515625" bestFit="1" customWidth="1"/>
    <col min="4870" max="4870" width="12.7109375" customWidth="1"/>
    <col min="4871" max="4871" width="22.140625" bestFit="1" customWidth="1"/>
    <col min="4872" max="4872" width="10.28515625" bestFit="1" customWidth="1"/>
    <col min="5112" max="5112" width="12.28515625" bestFit="1" customWidth="1"/>
    <col min="5113" max="5114" width="10.28515625" bestFit="1" customWidth="1"/>
    <col min="5115" max="5115" width="12.7109375" customWidth="1"/>
    <col min="5116" max="5116" width="18" customWidth="1"/>
    <col min="5118" max="5118" width="13.5703125" bestFit="1" customWidth="1"/>
    <col min="5119" max="5119" width="14.28515625" bestFit="1" customWidth="1"/>
    <col min="5120" max="5120" width="9" customWidth="1"/>
    <col min="5121" max="5121" width="2.42578125" customWidth="1"/>
    <col min="5123" max="5125" width="12.28515625" bestFit="1" customWidth="1"/>
    <col min="5126" max="5126" width="12.7109375" customWidth="1"/>
    <col min="5127" max="5127" width="22.140625" bestFit="1" customWidth="1"/>
    <col min="5128" max="5128" width="10.28515625" bestFit="1" customWidth="1"/>
    <col min="5368" max="5368" width="12.28515625" bestFit="1" customWidth="1"/>
    <col min="5369" max="5370" width="10.28515625" bestFit="1" customWidth="1"/>
    <col min="5371" max="5371" width="12.7109375" customWidth="1"/>
    <col min="5372" max="5372" width="18" customWidth="1"/>
    <col min="5374" max="5374" width="13.5703125" bestFit="1" customWidth="1"/>
    <col min="5375" max="5375" width="14.28515625" bestFit="1" customWidth="1"/>
    <col min="5376" max="5376" width="9" customWidth="1"/>
    <col min="5377" max="5377" width="2.42578125" customWidth="1"/>
    <col min="5379" max="5381" width="12.28515625" bestFit="1" customWidth="1"/>
    <col min="5382" max="5382" width="12.7109375" customWidth="1"/>
    <col min="5383" max="5383" width="22.140625" bestFit="1" customWidth="1"/>
    <col min="5384" max="5384" width="10.28515625" bestFit="1" customWidth="1"/>
    <col min="5624" max="5624" width="12.28515625" bestFit="1" customWidth="1"/>
    <col min="5625" max="5626" width="10.28515625" bestFit="1" customWidth="1"/>
    <col min="5627" max="5627" width="12.7109375" customWidth="1"/>
    <col min="5628" max="5628" width="18" customWidth="1"/>
    <col min="5630" max="5630" width="13.5703125" bestFit="1" customWidth="1"/>
    <col min="5631" max="5631" width="14.28515625" bestFit="1" customWidth="1"/>
    <col min="5632" max="5632" width="9" customWidth="1"/>
    <col min="5633" max="5633" width="2.42578125" customWidth="1"/>
    <col min="5635" max="5637" width="12.28515625" bestFit="1" customWidth="1"/>
    <col min="5638" max="5638" width="12.7109375" customWidth="1"/>
    <col min="5639" max="5639" width="22.140625" bestFit="1" customWidth="1"/>
    <col min="5640" max="5640" width="10.28515625" bestFit="1" customWidth="1"/>
    <col min="5880" max="5880" width="12.28515625" bestFit="1" customWidth="1"/>
    <col min="5881" max="5882" width="10.28515625" bestFit="1" customWidth="1"/>
    <col min="5883" max="5883" width="12.7109375" customWidth="1"/>
    <col min="5884" max="5884" width="18" customWidth="1"/>
    <col min="5886" max="5886" width="13.5703125" bestFit="1" customWidth="1"/>
    <col min="5887" max="5887" width="14.28515625" bestFit="1" customWidth="1"/>
    <col min="5888" max="5888" width="9" customWidth="1"/>
    <col min="5889" max="5889" width="2.42578125" customWidth="1"/>
    <col min="5891" max="5893" width="12.28515625" bestFit="1" customWidth="1"/>
    <col min="5894" max="5894" width="12.7109375" customWidth="1"/>
    <col min="5895" max="5895" width="22.140625" bestFit="1" customWidth="1"/>
    <col min="5896" max="5896" width="10.28515625" bestFit="1" customWidth="1"/>
    <col min="6136" max="6136" width="12.28515625" bestFit="1" customWidth="1"/>
    <col min="6137" max="6138" width="10.28515625" bestFit="1" customWidth="1"/>
    <col min="6139" max="6139" width="12.7109375" customWidth="1"/>
    <col min="6140" max="6140" width="18" customWidth="1"/>
    <col min="6142" max="6142" width="13.5703125" bestFit="1" customWidth="1"/>
    <col min="6143" max="6143" width="14.28515625" bestFit="1" customWidth="1"/>
    <col min="6144" max="6144" width="9" customWidth="1"/>
    <col min="6145" max="6145" width="2.42578125" customWidth="1"/>
    <col min="6147" max="6149" width="12.28515625" bestFit="1" customWidth="1"/>
    <col min="6150" max="6150" width="12.7109375" customWidth="1"/>
    <col min="6151" max="6151" width="22.140625" bestFit="1" customWidth="1"/>
    <col min="6152" max="6152" width="10.28515625" bestFit="1" customWidth="1"/>
    <col min="6392" max="6392" width="12.28515625" bestFit="1" customWidth="1"/>
    <col min="6393" max="6394" width="10.28515625" bestFit="1" customWidth="1"/>
    <col min="6395" max="6395" width="12.7109375" customWidth="1"/>
    <col min="6396" max="6396" width="18" customWidth="1"/>
    <col min="6398" max="6398" width="13.5703125" bestFit="1" customWidth="1"/>
    <col min="6399" max="6399" width="14.28515625" bestFit="1" customWidth="1"/>
    <col min="6400" max="6400" width="9" customWidth="1"/>
    <col min="6401" max="6401" width="2.42578125" customWidth="1"/>
    <col min="6403" max="6405" width="12.28515625" bestFit="1" customWidth="1"/>
    <col min="6406" max="6406" width="12.7109375" customWidth="1"/>
    <col min="6407" max="6407" width="22.140625" bestFit="1" customWidth="1"/>
    <col min="6408" max="6408" width="10.28515625" bestFit="1" customWidth="1"/>
    <col min="6648" max="6648" width="12.28515625" bestFit="1" customWidth="1"/>
    <col min="6649" max="6650" width="10.28515625" bestFit="1" customWidth="1"/>
    <col min="6651" max="6651" width="12.7109375" customWidth="1"/>
    <col min="6652" max="6652" width="18" customWidth="1"/>
    <col min="6654" max="6654" width="13.5703125" bestFit="1" customWidth="1"/>
    <col min="6655" max="6655" width="14.28515625" bestFit="1" customWidth="1"/>
    <col min="6656" max="6656" width="9" customWidth="1"/>
    <col min="6657" max="6657" width="2.42578125" customWidth="1"/>
    <col min="6659" max="6661" width="12.28515625" bestFit="1" customWidth="1"/>
    <col min="6662" max="6662" width="12.7109375" customWidth="1"/>
    <col min="6663" max="6663" width="22.140625" bestFit="1" customWidth="1"/>
    <col min="6664" max="6664" width="10.28515625" bestFit="1" customWidth="1"/>
    <col min="6904" max="6904" width="12.28515625" bestFit="1" customWidth="1"/>
    <col min="6905" max="6906" width="10.28515625" bestFit="1" customWidth="1"/>
    <col min="6907" max="6907" width="12.7109375" customWidth="1"/>
    <col min="6908" max="6908" width="18" customWidth="1"/>
    <col min="6910" max="6910" width="13.5703125" bestFit="1" customWidth="1"/>
    <col min="6911" max="6911" width="14.28515625" bestFit="1" customWidth="1"/>
    <col min="6912" max="6912" width="9" customWidth="1"/>
    <col min="6913" max="6913" width="2.42578125" customWidth="1"/>
    <col min="6915" max="6917" width="12.28515625" bestFit="1" customWidth="1"/>
    <col min="6918" max="6918" width="12.7109375" customWidth="1"/>
    <col min="6919" max="6919" width="22.140625" bestFit="1" customWidth="1"/>
    <col min="6920" max="6920" width="10.28515625" bestFit="1" customWidth="1"/>
    <col min="7160" max="7160" width="12.28515625" bestFit="1" customWidth="1"/>
    <col min="7161" max="7162" width="10.28515625" bestFit="1" customWidth="1"/>
    <col min="7163" max="7163" width="12.7109375" customWidth="1"/>
    <col min="7164" max="7164" width="18" customWidth="1"/>
    <col min="7166" max="7166" width="13.5703125" bestFit="1" customWidth="1"/>
    <col min="7167" max="7167" width="14.28515625" bestFit="1" customWidth="1"/>
    <col min="7168" max="7168" width="9" customWidth="1"/>
    <col min="7169" max="7169" width="2.42578125" customWidth="1"/>
    <col min="7171" max="7173" width="12.28515625" bestFit="1" customWidth="1"/>
    <col min="7174" max="7174" width="12.7109375" customWidth="1"/>
    <col min="7175" max="7175" width="22.140625" bestFit="1" customWidth="1"/>
    <col min="7176" max="7176" width="10.28515625" bestFit="1" customWidth="1"/>
    <col min="7416" max="7416" width="12.28515625" bestFit="1" customWidth="1"/>
    <col min="7417" max="7418" width="10.28515625" bestFit="1" customWidth="1"/>
    <col min="7419" max="7419" width="12.7109375" customWidth="1"/>
    <col min="7420" max="7420" width="18" customWidth="1"/>
    <col min="7422" max="7422" width="13.5703125" bestFit="1" customWidth="1"/>
    <col min="7423" max="7423" width="14.28515625" bestFit="1" customWidth="1"/>
    <col min="7424" max="7424" width="9" customWidth="1"/>
    <col min="7425" max="7425" width="2.42578125" customWidth="1"/>
    <col min="7427" max="7429" width="12.28515625" bestFit="1" customWidth="1"/>
    <col min="7430" max="7430" width="12.7109375" customWidth="1"/>
    <col min="7431" max="7431" width="22.140625" bestFit="1" customWidth="1"/>
    <col min="7432" max="7432" width="10.28515625" bestFit="1" customWidth="1"/>
    <col min="7672" max="7672" width="12.28515625" bestFit="1" customWidth="1"/>
    <col min="7673" max="7674" width="10.28515625" bestFit="1" customWidth="1"/>
    <col min="7675" max="7675" width="12.7109375" customWidth="1"/>
    <col min="7676" max="7676" width="18" customWidth="1"/>
    <col min="7678" max="7678" width="13.5703125" bestFit="1" customWidth="1"/>
    <col min="7679" max="7679" width="14.28515625" bestFit="1" customWidth="1"/>
    <col min="7680" max="7680" width="9" customWidth="1"/>
    <col min="7681" max="7681" width="2.42578125" customWidth="1"/>
    <col min="7683" max="7685" width="12.28515625" bestFit="1" customWidth="1"/>
    <col min="7686" max="7686" width="12.7109375" customWidth="1"/>
    <col min="7687" max="7687" width="22.140625" bestFit="1" customWidth="1"/>
    <col min="7688" max="7688" width="10.28515625" bestFit="1" customWidth="1"/>
    <col min="7928" max="7928" width="12.28515625" bestFit="1" customWidth="1"/>
    <col min="7929" max="7930" width="10.28515625" bestFit="1" customWidth="1"/>
    <col min="7931" max="7931" width="12.7109375" customWidth="1"/>
    <col min="7932" max="7932" width="18" customWidth="1"/>
    <col min="7934" max="7934" width="13.5703125" bestFit="1" customWidth="1"/>
    <col min="7935" max="7935" width="14.28515625" bestFit="1" customWidth="1"/>
    <col min="7936" max="7936" width="9" customWidth="1"/>
    <col min="7937" max="7937" width="2.42578125" customWidth="1"/>
    <col min="7939" max="7941" width="12.28515625" bestFit="1" customWidth="1"/>
    <col min="7942" max="7942" width="12.7109375" customWidth="1"/>
    <col min="7943" max="7943" width="22.140625" bestFit="1" customWidth="1"/>
    <col min="7944" max="7944" width="10.28515625" bestFit="1" customWidth="1"/>
    <col min="8184" max="8184" width="12.28515625" bestFit="1" customWidth="1"/>
    <col min="8185" max="8186" width="10.28515625" bestFit="1" customWidth="1"/>
    <col min="8187" max="8187" width="12.7109375" customWidth="1"/>
    <col min="8188" max="8188" width="18" customWidth="1"/>
    <col min="8190" max="8190" width="13.5703125" bestFit="1" customWidth="1"/>
    <col min="8191" max="8191" width="14.28515625" bestFit="1" customWidth="1"/>
    <col min="8192" max="8192" width="9" customWidth="1"/>
    <col min="8193" max="8193" width="2.42578125" customWidth="1"/>
    <col min="8195" max="8197" width="12.28515625" bestFit="1" customWidth="1"/>
    <col min="8198" max="8198" width="12.7109375" customWidth="1"/>
    <col min="8199" max="8199" width="22.140625" bestFit="1" customWidth="1"/>
    <col min="8200" max="8200" width="10.28515625" bestFit="1" customWidth="1"/>
    <col min="8440" max="8440" width="12.28515625" bestFit="1" customWidth="1"/>
    <col min="8441" max="8442" width="10.28515625" bestFit="1" customWidth="1"/>
    <col min="8443" max="8443" width="12.7109375" customWidth="1"/>
    <col min="8444" max="8444" width="18" customWidth="1"/>
    <col min="8446" max="8446" width="13.5703125" bestFit="1" customWidth="1"/>
    <col min="8447" max="8447" width="14.28515625" bestFit="1" customWidth="1"/>
    <col min="8448" max="8448" width="9" customWidth="1"/>
    <col min="8449" max="8449" width="2.42578125" customWidth="1"/>
    <col min="8451" max="8453" width="12.28515625" bestFit="1" customWidth="1"/>
    <col min="8454" max="8454" width="12.7109375" customWidth="1"/>
    <col min="8455" max="8455" width="22.140625" bestFit="1" customWidth="1"/>
    <col min="8456" max="8456" width="10.28515625" bestFit="1" customWidth="1"/>
    <col min="8696" max="8696" width="12.28515625" bestFit="1" customWidth="1"/>
    <col min="8697" max="8698" width="10.28515625" bestFit="1" customWidth="1"/>
    <col min="8699" max="8699" width="12.7109375" customWidth="1"/>
    <col min="8700" max="8700" width="18" customWidth="1"/>
    <col min="8702" max="8702" width="13.5703125" bestFit="1" customWidth="1"/>
    <col min="8703" max="8703" width="14.28515625" bestFit="1" customWidth="1"/>
    <col min="8704" max="8704" width="9" customWidth="1"/>
    <col min="8705" max="8705" width="2.42578125" customWidth="1"/>
    <col min="8707" max="8709" width="12.28515625" bestFit="1" customWidth="1"/>
    <col min="8710" max="8710" width="12.7109375" customWidth="1"/>
    <col min="8711" max="8711" width="22.140625" bestFit="1" customWidth="1"/>
    <col min="8712" max="8712" width="10.28515625" bestFit="1" customWidth="1"/>
    <col min="8952" max="8952" width="12.28515625" bestFit="1" customWidth="1"/>
    <col min="8953" max="8954" width="10.28515625" bestFit="1" customWidth="1"/>
    <col min="8955" max="8955" width="12.7109375" customWidth="1"/>
    <col min="8956" max="8956" width="18" customWidth="1"/>
    <col min="8958" max="8958" width="13.5703125" bestFit="1" customWidth="1"/>
    <col min="8959" max="8959" width="14.28515625" bestFit="1" customWidth="1"/>
    <col min="8960" max="8960" width="9" customWidth="1"/>
    <col min="8961" max="8961" width="2.42578125" customWidth="1"/>
    <col min="8963" max="8965" width="12.28515625" bestFit="1" customWidth="1"/>
    <col min="8966" max="8966" width="12.7109375" customWidth="1"/>
    <col min="8967" max="8967" width="22.140625" bestFit="1" customWidth="1"/>
    <col min="8968" max="8968" width="10.28515625" bestFit="1" customWidth="1"/>
    <col min="9208" max="9208" width="12.28515625" bestFit="1" customWidth="1"/>
    <col min="9209" max="9210" width="10.28515625" bestFit="1" customWidth="1"/>
    <col min="9211" max="9211" width="12.7109375" customWidth="1"/>
    <col min="9212" max="9212" width="18" customWidth="1"/>
    <col min="9214" max="9214" width="13.5703125" bestFit="1" customWidth="1"/>
    <col min="9215" max="9215" width="14.28515625" bestFit="1" customWidth="1"/>
    <col min="9216" max="9216" width="9" customWidth="1"/>
    <col min="9217" max="9217" width="2.42578125" customWidth="1"/>
    <col min="9219" max="9221" width="12.28515625" bestFit="1" customWidth="1"/>
    <col min="9222" max="9222" width="12.7109375" customWidth="1"/>
    <col min="9223" max="9223" width="22.140625" bestFit="1" customWidth="1"/>
    <col min="9224" max="9224" width="10.28515625" bestFit="1" customWidth="1"/>
    <col min="9464" max="9464" width="12.28515625" bestFit="1" customWidth="1"/>
    <col min="9465" max="9466" width="10.28515625" bestFit="1" customWidth="1"/>
    <col min="9467" max="9467" width="12.7109375" customWidth="1"/>
    <col min="9468" max="9468" width="18" customWidth="1"/>
    <col min="9470" max="9470" width="13.5703125" bestFit="1" customWidth="1"/>
    <col min="9471" max="9471" width="14.28515625" bestFit="1" customWidth="1"/>
    <col min="9472" max="9472" width="9" customWidth="1"/>
    <col min="9473" max="9473" width="2.42578125" customWidth="1"/>
    <col min="9475" max="9477" width="12.28515625" bestFit="1" customWidth="1"/>
    <col min="9478" max="9478" width="12.7109375" customWidth="1"/>
    <col min="9479" max="9479" width="22.140625" bestFit="1" customWidth="1"/>
    <col min="9480" max="9480" width="10.28515625" bestFit="1" customWidth="1"/>
    <col min="9720" max="9720" width="12.28515625" bestFit="1" customWidth="1"/>
    <col min="9721" max="9722" width="10.28515625" bestFit="1" customWidth="1"/>
    <col min="9723" max="9723" width="12.7109375" customWidth="1"/>
    <col min="9724" max="9724" width="18" customWidth="1"/>
    <col min="9726" max="9726" width="13.5703125" bestFit="1" customWidth="1"/>
    <col min="9727" max="9727" width="14.28515625" bestFit="1" customWidth="1"/>
    <col min="9728" max="9728" width="9" customWidth="1"/>
    <col min="9729" max="9729" width="2.42578125" customWidth="1"/>
    <col min="9731" max="9733" width="12.28515625" bestFit="1" customWidth="1"/>
    <col min="9734" max="9734" width="12.7109375" customWidth="1"/>
    <col min="9735" max="9735" width="22.140625" bestFit="1" customWidth="1"/>
    <col min="9736" max="9736" width="10.28515625" bestFit="1" customWidth="1"/>
    <col min="9976" max="9976" width="12.28515625" bestFit="1" customWidth="1"/>
    <col min="9977" max="9978" width="10.28515625" bestFit="1" customWidth="1"/>
    <col min="9979" max="9979" width="12.7109375" customWidth="1"/>
    <col min="9980" max="9980" width="18" customWidth="1"/>
    <col min="9982" max="9982" width="13.5703125" bestFit="1" customWidth="1"/>
    <col min="9983" max="9983" width="14.28515625" bestFit="1" customWidth="1"/>
    <col min="9984" max="9984" width="9" customWidth="1"/>
    <col min="9985" max="9985" width="2.42578125" customWidth="1"/>
    <col min="9987" max="9989" width="12.28515625" bestFit="1" customWidth="1"/>
    <col min="9990" max="9990" width="12.7109375" customWidth="1"/>
    <col min="9991" max="9991" width="22.140625" bestFit="1" customWidth="1"/>
    <col min="9992" max="9992" width="10.28515625" bestFit="1" customWidth="1"/>
    <col min="10232" max="10232" width="12.28515625" bestFit="1" customWidth="1"/>
    <col min="10233" max="10234" width="10.28515625" bestFit="1" customWidth="1"/>
    <col min="10235" max="10235" width="12.7109375" customWidth="1"/>
    <col min="10236" max="10236" width="18" customWidth="1"/>
    <col min="10238" max="10238" width="13.5703125" bestFit="1" customWidth="1"/>
    <col min="10239" max="10239" width="14.28515625" bestFit="1" customWidth="1"/>
    <col min="10240" max="10240" width="9" customWidth="1"/>
    <col min="10241" max="10241" width="2.42578125" customWidth="1"/>
    <col min="10243" max="10245" width="12.28515625" bestFit="1" customWidth="1"/>
    <col min="10246" max="10246" width="12.7109375" customWidth="1"/>
    <col min="10247" max="10247" width="22.140625" bestFit="1" customWidth="1"/>
    <col min="10248" max="10248" width="10.28515625" bestFit="1" customWidth="1"/>
    <col min="10488" max="10488" width="12.28515625" bestFit="1" customWidth="1"/>
    <col min="10489" max="10490" width="10.28515625" bestFit="1" customWidth="1"/>
    <col min="10491" max="10491" width="12.7109375" customWidth="1"/>
    <col min="10492" max="10492" width="18" customWidth="1"/>
    <col min="10494" max="10494" width="13.5703125" bestFit="1" customWidth="1"/>
    <col min="10495" max="10495" width="14.28515625" bestFit="1" customWidth="1"/>
    <col min="10496" max="10496" width="9" customWidth="1"/>
    <col min="10497" max="10497" width="2.42578125" customWidth="1"/>
    <col min="10499" max="10501" width="12.28515625" bestFit="1" customWidth="1"/>
    <col min="10502" max="10502" width="12.7109375" customWidth="1"/>
    <col min="10503" max="10503" width="22.140625" bestFit="1" customWidth="1"/>
    <col min="10504" max="10504" width="10.28515625" bestFit="1" customWidth="1"/>
    <col min="10744" max="10744" width="12.28515625" bestFit="1" customWidth="1"/>
    <col min="10745" max="10746" width="10.28515625" bestFit="1" customWidth="1"/>
    <col min="10747" max="10747" width="12.7109375" customWidth="1"/>
    <col min="10748" max="10748" width="18" customWidth="1"/>
    <col min="10750" max="10750" width="13.5703125" bestFit="1" customWidth="1"/>
    <col min="10751" max="10751" width="14.28515625" bestFit="1" customWidth="1"/>
    <col min="10752" max="10752" width="9" customWidth="1"/>
    <col min="10753" max="10753" width="2.42578125" customWidth="1"/>
    <col min="10755" max="10757" width="12.28515625" bestFit="1" customWidth="1"/>
    <col min="10758" max="10758" width="12.7109375" customWidth="1"/>
    <col min="10759" max="10759" width="22.140625" bestFit="1" customWidth="1"/>
    <col min="10760" max="10760" width="10.28515625" bestFit="1" customWidth="1"/>
    <col min="11000" max="11000" width="12.28515625" bestFit="1" customWidth="1"/>
    <col min="11001" max="11002" width="10.28515625" bestFit="1" customWidth="1"/>
    <col min="11003" max="11003" width="12.7109375" customWidth="1"/>
    <col min="11004" max="11004" width="18" customWidth="1"/>
    <col min="11006" max="11006" width="13.5703125" bestFit="1" customWidth="1"/>
    <col min="11007" max="11007" width="14.28515625" bestFit="1" customWidth="1"/>
    <col min="11008" max="11008" width="9" customWidth="1"/>
    <col min="11009" max="11009" width="2.42578125" customWidth="1"/>
    <col min="11011" max="11013" width="12.28515625" bestFit="1" customWidth="1"/>
    <col min="11014" max="11014" width="12.7109375" customWidth="1"/>
    <col min="11015" max="11015" width="22.140625" bestFit="1" customWidth="1"/>
    <col min="11016" max="11016" width="10.28515625" bestFit="1" customWidth="1"/>
    <col min="11256" max="11256" width="12.28515625" bestFit="1" customWidth="1"/>
    <col min="11257" max="11258" width="10.28515625" bestFit="1" customWidth="1"/>
    <col min="11259" max="11259" width="12.7109375" customWidth="1"/>
    <col min="11260" max="11260" width="18" customWidth="1"/>
    <col min="11262" max="11262" width="13.5703125" bestFit="1" customWidth="1"/>
    <col min="11263" max="11263" width="14.28515625" bestFit="1" customWidth="1"/>
    <col min="11264" max="11264" width="9" customWidth="1"/>
    <col min="11265" max="11265" width="2.42578125" customWidth="1"/>
    <col min="11267" max="11269" width="12.28515625" bestFit="1" customWidth="1"/>
    <col min="11270" max="11270" width="12.7109375" customWidth="1"/>
    <col min="11271" max="11271" width="22.140625" bestFit="1" customWidth="1"/>
    <col min="11272" max="11272" width="10.28515625" bestFit="1" customWidth="1"/>
    <col min="11512" max="11512" width="12.28515625" bestFit="1" customWidth="1"/>
    <col min="11513" max="11514" width="10.28515625" bestFit="1" customWidth="1"/>
    <col min="11515" max="11515" width="12.7109375" customWidth="1"/>
    <col min="11516" max="11516" width="18" customWidth="1"/>
    <col min="11518" max="11518" width="13.5703125" bestFit="1" customWidth="1"/>
    <col min="11519" max="11519" width="14.28515625" bestFit="1" customWidth="1"/>
    <col min="11520" max="11520" width="9" customWidth="1"/>
    <col min="11521" max="11521" width="2.42578125" customWidth="1"/>
    <col min="11523" max="11525" width="12.28515625" bestFit="1" customWidth="1"/>
    <col min="11526" max="11526" width="12.7109375" customWidth="1"/>
    <col min="11527" max="11527" width="22.140625" bestFit="1" customWidth="1"/>
    <col min="11528" max="11528" width="10.28515625" bestFit="1" customWidth="1"/>
    <col min="11768" max="11768" width="12.28515625" bestFit="1" customWidth="1"/>
    <col min="11769" max="11770" width="10.28515625" bestFit="1" customWidth="1"/>
    <col min="11771" max="11771" width="12.7109375" customWidth="1"/>
    <col min="11772" max="11772" width="18" customWidth="1"/>
    <col min="11774" max="11774" width="13.5703125" bestFit="1" customWidth="1"/>
    <col min="11775" max="11775" width="14.28515625" bestFit="1" customWidth="1"/>
    <col min="11776" max="11776" width="9" customWidth="1"/>
    <col min="11777" max="11777" width="2.42578125" customWidth="1"/>
    <col min="11779" max="11781" width="12.28515625" bestFit="1" customWidth="1"/>
    <col min="11782" max="11782" width="12.7109375" customWidth="1"/>
    <col min="11783" max="11783" width="22.140625" bestFit="1" customWidth="1"/>
    <col min="11784" max="11784" width="10.28515625" bestFit="1" customWidth="1"/>
    <col min="12024" max="12024" width="12.28515625" bestFit="1" customWidth="1"/>
    <col min="12025" max="12026" width="10.28515625" bestFit="1" customWidth="1"/>
    <col min="12027" max="12027" width="12.7109375" customWidth="1"/>
    <col min="12028" max="12028" width="18" customWidth="1"/>
    <col min="12030" max="12030" width="13.5703125" bestFit="1" customWidth="1"/>
    <col min="12031" max="12031" width="14.28515625" bestFit="1" customWidth="1"/>
    <col min="12032" max="12032" width="9" customWidth="1"/>
    <col min="12033" max="12033" width="2.42578125" customWidth="1"/>
    <col min="12035" max="12037" width="12.28515625" bestFit="1" customWidth="1"/>
    <col min="12038" max="12038" width="12.7109375" customWidth="1"/>
    <col min="12039" max="12039" width="22.140625" bestFit="1" customWidth="1"/>
    <col min="12040" max="12040" width="10.28515625" bestFit="1" customWidth="1"/>
    <col min="12280" max="12280" width="12.28515625" bestFit="1" customWidth="1"/>
    <col min="12281" max="12282" width="10.28515625" bestFit="1" customWidth="1"/>
    <col min="12283" max="12283" width="12.7109375" customWidth="1"/>
    <col min="12284" max="12284" width="18" customWidth="1"/>
    <col min="12286" max="12286" width="13.5703125" bestFit="1" customWidth="1"/>
    <col min="12287" max="12287" width="14.28515625" bestFit="1" customWidth="1"/>
    <col min="12288" max="12288" width="9" customWidth="1"/>
    <col min="12289" max="12289" width="2.42578125" customWidth="1"/>
    <col min="12291" max="12293" width="12.28515625" bestFit="1" customWidth="1"/>
    <col min="12294" max="12294" width="12.7109375" customWidth="1"/>
    <col min="12295" max="12295" width="22.140625" bestFit="1" customWidth="1"/>
    <col min="12296" max="12296" width="10.28515625" bestFit="1" customWidth="1"/>
    <col min="12536" max="12536" width="12.28515625" bestFit="1" customWidth="1"/>
    <col min="12537" max="12538" width="10.28515625" bestFit="1" customWidth="1"/>
    <col min="12539" max="12539" width="12.7109375" customWidth="1"/>
    <col min="12540" max="12540" width="18" customWidth="1"/>
    <col min="12542" max="12542" width="13.5703125" bestFit="1" customWidth="1"/>
    <col min="12543" max="12543" width="14.28515625" bestFit="1" customWidth="1"/>
    <col min="12544" max="12544" width="9" customWidth="1"/>
    <col min="12545" max="12545" width="2.42578125" customWidth="1"/>
    <col min="12547" max="12549" width="12.28515625" bestFit="1" customWidth="1"/>
    <col min="12550" max="12550" width="12.7109375" customWidth="1"/>
    <col min="12551" max="12551" width="22.140625" bestFit="1" customWidth="1"/>
    <col min="12552" max="12552" width="10.28515625" bestFit="1" customWidth="1"/>
    <col min="12792" max="12792" width="12.28515625" bestFit="1" customWidth="1"/>
    <col min="12793" max="12794" width="10.28515625" bestFit="1" customWidth="1"/>
    <col min="12795" max="12795" width="12.7109375" customWidth="1"/>
    <col min="12796" max="12796" width="18" customWidth="1"/>
    <col min="12798" max="12798" width="13.5703125" bestFit="1" customWidth="1"/>
    <col min="12799" max="12799" width="14.28515625" bestFit="1" customWidth="1"/>
    <col min="12800" max="12800" width="9" customWidth="1"/>
    <col min="12801" max="12801" width="2.42578125" customWidth="1"/>
    <col min="12803" max="12805" width="12.28515625" bestFit="1" customWidth="1"/>
    <col min="12806" max="12806" width="12.7109375" customWidth="1"/>
    <col min="12807" max="12807" width="22.140625" bestFit="1" customWidth="1"/>
    <col min="12808" max="12808" width="10.28515625" bestFit="1" customWidth="1"/>
    <col min="13048" max="13048" width="12.28515625" bestFit="1" customWidth="1"/>
    <col min="13049" max="13050" width="10.28515625" bestFit="1" customWidth="1"/>
    <col min="13051" max="13051" width="12.7109375" customWidth="1"/>
    <col min="13052" max="13052" width="18" customWidth="1"/>
    <col min="13054" max="13054" width="13.5703125" bestFit="1" customWidth="1"/>
    <col min="13055" max="13055" width="14.28515625" bestFit="1" customWidth="1"/>
    <col min="13056" max="13056" width="9" customWidth="1"/>
    <col min="13057" max="13057" width="2.42578125" customWidth="1"/>
    <col min="13059" max="13061" width="12.28515625" bestFit="1" customWidth="1"/>
    <col min="13062" max="13062" width="12.7109375" customWidth="1"/>
    <col min="13063" max="13063" width="22.140625" bestFit="1" customWidth="1"/>
    <col min="13064" max="13064" width="10.28515625" bestFit="1" customWidth="1"/>
    <col min="13304" max="13304" width="12.28515625" bestFit="1" customWidth="1"/>
    <col min="13305" max="13306" width="10.28515625" bestFit="1" customWidth="1"/>
    <col min="13307" max="13307" width="12.7109375" customWidth="1"/>
    <col min="13308" max="13308" width="18" customWidth="1"/>
    <col min="13310" max="13310" width="13.5703125" bestFit="1" customWidth="1"/>
    <col min="13311" max="13311" width="14.28515625" bestFit="1" customWidth="1"/>
    <col min="13312" max="13312" width="9" customWidth="1"/>
    <col min="13313" max="13313" width="2.42578125" customWidth="1"/>
    <col min="13315" max="13317" width="12.28515625" bestFit="1" customWidth="1"/>
    <col min="13318" max="13318" width="12.7109375" customWidth="1"/>
    <col min="13319" max="13319" width="22.140625" bestFit="1" customWidth="1"/>
    <col min="13320" max="13320" width="10.28515625" bestFit="1" customWidth="1"/>
    <col min="13560" max="13560" width="12.28515625" bestFit="1" customWidth="1"/>
    <col min="13561" max="13562" width="10.28515625" bestFit="1" customWidth="1"/>
    <col min="13563" max="13563" width="12.7109375" customWidth="1"/>
    <col min="13564" max="13564" width="18" customWidth="1"/>
    <col min="13566" max="13566" width="13.5703125" bestFit="1" customWidth="1"/>
    <col min="13567" max="13567" width="14.28515625" bestFit="1" customWidth="1"/>
    <col min="13568" max="13568" width="9" customWidth="1"/>
    <col min="13569" max="13569" width="2.42578125" customWidth="1"/>
    <col min="13571" max="13573" width="12.28515625" bestFit="1" customWidth="1"/>
    <col min="13574" max="13574" width="12.7109375" customWidth="1"/>
    <col min="13575" max="13575" width="22.140625" bestFit="1" customWidth="1"/>
    <col min="13576" max="13576" width="10.28515625" bestFit="1" customWidth="1"/>
    <col min="13816" max="13816" width="12.28515625" bestFit="1" customWidth="1"/>
    <col min="13817" max="13818" width="10.28515625" bestFit="1" customWidth="1"/>
    <col min="13819" max="13819" width="12.7109375" customWidth="1"/>
    <col min="13820" max="13820" width="18" customWidth="1"/>
    <col min="13822" max="13822" width="13.5703125" bestFit="1" customWidth="1"/>
    <col min="13823" max="13823" width="14.28515625" bestFit="1" customWidth="1"/>
    <col min="13824" max="13824" width="9" customWidth="1"/>
    <col min="13825" max="13825" width="2.42578125" customWidth="1"/>
    <col min="13827" max="13829" width="12.28515625" bestFit="1" customWidth="1"/>
    <col min="13830" max="13830" width="12.7109375" customWidth="1"/>
    <col min="13831" max="13831" width="22.140625" bestFit="1" customWidth="1"/>
    <col min="13832" max="13832" width="10.28515625" bestFit="1" customWidth="1"/>
    <col min="14072" max="14072" width="12.28515625" bestFit="1" customWidth="1"/>
    <col min="14073" max="14074" width="10.28515625" bestFit="1" customWidth="1"/>
    <col min="14075" max="14075" width="12.7109375" customWidth="1"/>
    <col min="14076" max="14076" width="18" customWidth="1"/>
    <col min="14078" max="14078" width="13.5703125" bestFit="1" customWidth="1"/>
    <col min="14079" max="14079" width="14.28515625" bestFit="1" customWidth="1"/>
    <col min="14080" max="14080" width="9" customWidth="1"/>
    <col min="14081" max="14081" width="2.42578125" customWidth="1"/>
    <col min="14083" max="14085" width="12.28515625" bestFit="1" customWidth="1"/>
    <col min="14086" max="14086" width="12.7109375" customWidth="1"/>
    <col min="14087" max="14087" width="22.140625" bestFit="1" customWidth="1"/>
    <col min="14088" max="14088" width="10.28515625" bestFit="1" customWidth="1"/>
    <col min="14328" max="14328" width="12.28515625" bestFit="1" customWidth="1"/>
    <col min="14329" max="14330" width="10.28515625" bestFit="1" customWidth="1"/>
    <col min="14331" max="14331" width="12.7109375" customWidth="1"/>
    <col min="14332" max="14332" width="18" customWidth="1"/>
    <col min="14334" max="14334" width="13.5703125" bestFit="1" customWidth="1"/>
    <col min="14335" max="14335" width="14.28515625" bestFit="1" customWidth="1"/>
    <col min="14336" max="14336" width="9" customWidth="1"/>
    <col min="14337" max="14337" width="2.42578125" customWidth="1"/>
    <col min="14339" max="14341" width="12.28515625" bestFit="1" customWidth="1"/>
    <col min="14342" max="14342" width="12.7109375" customWidth="1"/>
    <col min="14343" max="14343" width="22.140625" bestFit="1" customWidth="1"/>
    <col min="14344" max="14344" width="10.28515625" bestFit="1" customWidth="1"/>
    <col min="14584" max="14584" width="12.28515625" bestFit="1" customWidth="1"/>
    <col min="14585" max="14586" width="10.28515625" bestFit="1" customWidth="1"/>
    <col min="14587" max="14587" width="12.7109375" customWidth="1"/>
    <col min="14588" max="14588" width="18" customWidth="1"/>
    <col min="14590" max="14590" width="13.5703125" bestFit="1" customWidth="1"/>
    <col min="14591" max="14591" width="14.28515625" bestFit="1" customWidth="1"/>
    <col min="14592" max="14592" width="9" customWidth="1"/>
    <col min="14593" max="14593" width="2.42578125" customWidth="1"/>
    <col min="14595" max="14597" width="12.28515625" bestFit="1" customWidth="1"/>
    <col min="14598" max="14598" width="12.7109375" customWidth="1"/>
    <col min="14599" max="14599" width="22.140625" bestFit="1" customWidth="1"/>
    <col min="14600" max="14600" width="10.28515625" bestFit="1" customWidth="1"/>
    <col min="14840" max="14840" width="12.28515625" bestFit="1" customWidth="1"/>
    <col min="14841" max="14842" width="10.28515625" bestFit="1" customWidth="1"/>
    <col min="14843" max="14843" width="12.7109375" customWidth="1"/>
    <col min="14844" max="14844" width="18" customWidth="1"/>
    <col min="14846" max="14846" width="13.5703125" bestFit="1" customWidth="1"/>
    <col min="14847" max="14847" width="14.28515625" bestFit="1" customWidth="1"/>
    <col min="14848" max="14848" width="9" customWidth="1"/>
    <col min="14849" max="14849" width="2.42578125" customWidth="1"/>
    <col min="14851" max="14853" width="12.28515625" bestFit="1" customWidth="1"/>
    <col min="14854" max="14854" width="12.7109375" customWidth="1"/>
    <col min="14855" max="14855" width="22.140625" bestFit="1" customWidth="1"/>
    <col min="14856" max="14856" width="10.28515625" bestFit="1" customWidth="1"/>
    <col min="15096" max="15096" width="12.28515625" bestFit="1" customWidth="1"/>
    <col min="15097" max="15098" width="10.28515625" bestFit="1" customWidth="1"/>
    <col min="15099" max="15099" width="12.7109375" customWidth="1"/>
    <col min="15100" max="15100" width="18" customWidth="1"/>
    <col min="15102" max="15102" width="13.5703125" bestFit="1" customWidth="1"/>
    <col min="15103" max="15103" width="14.28515625" bestFit="1" customWidth="1"/>
    <col min="15104" max="15104" width="9" customWidth="1"/>
    <col min="15105" max="15105" width="2.42578125" customWidth="1"/>
    <col min="15107" max="15109" width="12.28515625" bestFit="1" customWidth="1"/>
    <col min="15110" max="15110" width="12.7109375" customWidth="1"/>
    <col min="15111" max="15111" width="22.140625" bestFit="1" customWidth="1"/>
    <col min="15112" max="15112" width="10.28515625" bestFit="1" customWidth="1"/>
    <col min="15352" max="15352" width="12.28515625" bestFit="1" customWidth="1"/>
    <col min="15353" max="15354" width="10.28515625" bestFit="1" customWidth="1"/>
    <col min="15355" max="15355" width="12.7109375" customWidth="1"/>
    <col min="15356" max="15356" width="18" customWidth="1"/>
    <col min="15358" max="15358" width="13.5703125" bestFit="1" customWidth="1"/>
    <col min="15359" max="15359" width="14.28515625" bestFit="1" customWidth="1"/>
    <col min="15360" max="15360" width="9" customWidth="1"/>
    <col min="15361" max="15361" width="2.42578125" customWidth="1"/>
    <col min="15363" max="15365" width="12.28515625" bestFit="1" customWidth="1"/>
    <col min="15366" max="15366" width="12.7109375" customWidth="1"/>
    <col min="15367" max="15367" width="22.140625" bestFit="1" customWidth="1"/>
    <col min="15368" max="15368" width="10.28515625" bestFit="1" customWidth="1"/>
    <col min="15608" max="15608" width="12.28515625" bestFit="1" customWidth="1"/>
    <col min="15609" max="15610" width="10.28515625" bestFit="1" customWidth="1"/>
    <col min="15611" max="15611" width="12.7109375" customWidth="1"/>
    <col min="15612" max="15612" width="18" customWidth="1"/>
    <col min="15614" max="15614" width="13.5703125" bestFit="1" customWidth="1"/>
    <col min="15615" max="15615" width="14.28515625" bestFit="1" customWidth="1"/>
    <col min="15616" max="15616" width="9" customWidth="1"/>
    <col min="15617" max="15617" width="2.42578125" customWidth="1"/>
    <col min="15619" max="15621" width="12.28515625" bestFit="1" customWidth="1"/>
    <col min="15622" max="15622" width="12.7109375" customWidth="1"/>
    <col min="15623" max="15623" width="22.140625" bestFit="1" customWidth="1"/>
    <col min="15624" max="15624" width="10.28515625" bestFit="1" customWidth="1"/>
    <col min="15864" max="15864" width="12.28515625" bestFit="1" customWidth="1"/>
    <col min="15865" max="15866" width="10.28515625" bestFit="1" customWidth="1"/>
    <col min="15867" max="15867" width="12.7109375" customWidth="1"/>
    <col min="15868" max="15868" width="18" customWidth="1"/>
    <col min="15870" max="15870" width="13.5703125" bestFit="1" customWidth="1"/>
    <col min="15871" max="15871" width="14.28515625" bestFit="1" customWidth="1"/>
    <col min="15872" max="15872" width="9" customWidth="1"/>
    <col min="15873" max="15873" width="2.42578125" customWidth="1"/>
    <col min="15875" max="15877" width="12.28515625" bestFit="1" customWidth="1"/>
    <col min="15878" max="15878" width="12.7109375" customWidth="1"/>
    <col min="15879" max="15879" width="22.140625" bestFit="1" customWidth="1"/>
    <col min="15880" max="15880" width="10.28515625" bestFit="1" customWidth="1"/>
    <col min="16120" max="16120" width="12.28515625" bestFit="1" customWidth="1"/>
    <col min="16121" max="16122" width="10.28515625" bestFit="1" customWidth="1"/>
    <col min="16123" max="16123" width="12.7109375" customWidth="1"/>
    <col min="16124" max="16124" width="18" customWidth="1"/>
    <col min="16126" max="16126" width="13.5703125" bestFit="1" customWidth="1"/>
    <col min="16127" max="16127" width="14.28515625" bestFit="1" customWidth="1"/>
    <col min="16128" max="16128" width="9" customWidth="1"/>
    <col min="16129" max="16129" width="2.42578125" customWidth="1"/>
    <col min="16131" max="16133" width="12.28515625" bestFit="1" customWidth="1"/>
    <col min="16134" max="16134" width="12.7109375" customWidth="1"/>
    <col min="16135" max="16135" width="22.140625" bestFit="1" customWidth="1"/>
    <col min="16136" max="16136" width="10.28515625" bestFit="1" customWidth="1"/>
  </cols>
  <sheetData>
    <row r="1" spans="1:8" x14ac:dyDescent="0.25">
      <c r="A1" s="22" t="s">
        <v>17</v>
      </c>
      <c r="B1" s="23">
        <v>400000</v>
      </c>
      <c r="D1" s="24"/>
    </row>
    <row r="2" spans="1:8" x14ac:dyDescent="0.25">
      <c r="A2" s="25" t="s">
        <v>18</v>
      </c>
      <c r="B2" s="23">
        <v>320000</v>
      </c>
      <c r="D2" s="25"/>
      <c r="E2" s="26"/>
      <c r="F2" s="26"/>
    </row>
    <row r="3" spans="1:8" x14ac:dyDescent="0.25">
      <c r="A3" s="25" t="s">
        <v>19</v>
      </c>
      <c r="B3" s="27">
        <v>3.7400000000000003E-2</v>
      </c>
      <c r="D3" s="25"/>
      <c r="E3" s="24"/>
      <c r="F3" s="24"/>
    </row>
    <row r="4" spans="1:8" x14ac:dyDescent="0.25">
      <c r="A4" s="25"/>
      <c r="B4" s="28"/>
    </row>
    <row r="5" spans="1:8" x14ac:dyDescent="0.25">
      <c r="A5" s="25"/>
      <c r="B5" s="28"/>
      <c r="C5" s="29" t="s">
        <v>20</v>
      </c>
      <c r="D5" s="25" t="s">
        <v>21</v>
      </c>
      <c r="E5" s="25" t="s">
        <v>22</v>
      </c>
      <c r="F5" s="25"/>
      <c r="G5" s="25" t="s">
        <v>23</v>
      </c>
      <c r="H5" s="25" t="s">
        <v>24</v>
      </c>
    </row>
    <row r="6" spans="1:8" x14ac:dyDescent="0.25">
      <c r="A6" s="25" t="s">
        <v>25</v>
      </c>
      <c r="B6" s="22">
        <v>1</v>
      </c>
      <c r="C6" s="24">
        <f>PMT($B$3/12,360,-$B$2)</f>
        <v>1480.1546784517493</v>
      </c>
      <c r="D6" s="24">
        <f>PPMT($B$3/12,B6,360,-$B$2)</f>
        <v>482.82134511841605</v>
      </c>
      <c r="E6" s="24">
        <f>IPMT($B$3/12,B6,360,-$B$2)</f>
        <v>997.33333333333337</v>
      </c>
      <c r="F6" s="24"/>
      <c r="G6" s="30">
        <f>B2-D6</f>
        <v>319517.1786548816</v>
      </c>
      <c r="H6" s="31">
        <f>($B$1-G6)/$B$1</f>
        <v>0.20120705336279598</v>
      </c>
    </row>
    <row r="7" spans="1:8" x14ac:dyDescent="0.25">
      <c r="A7" s="25" t="s">
        <v>25</v>
      </c>
      <c r="B7" s="22">
        <v>2</v>
      </c>
      <c r="C7" s="24">
        <f t="shared" ref="C7:C70" si="0">PMT($B$3/12,360,-$B$2)</f>
        <v>1480.1546784517493</v>
      </c>
      <c r="D7" s="24">
        <f t="shared" ref="D7:D70" si="1">PPMT($B$3/12,B7,360,-$B$2)</f>
        <v>484.32613831070177</v>
      </c>
      <c r="E7" s="24">
        <f t="shared" ref="E7:E70" si="2">IPMT($B$3/12,B7,360,-$B$2)</f>
        <v>995.8285401410476</v>
      </c>
      <c r="F7" s="24"/>
      <c r="G7" s="30">
        <f>G6-D7</f>
        <v>319032.85251657089</v>
      </c>
      <c r="H7" s="31">
        <f t="shared" ref="H7:H70" si="3">($B$1-G7)/$B$1</f>
        <v>0.20241786870857278</v>
      </c>
    </row>
    <row r="8" spans="1:8" x14ac:dyDescent="0.25">
      <c r="A8" s="25" t="s">
        <v>25</v>
      </c>
      <c r="B8" s="22">
        <v>3</v>
      </c>
      <c r="C8" s="24">
        <f t="shared" si="0"/>
        <v>1480.1546784517493</v>
      </c>
      <c r="D8" s="24">
        <f t="shared" si="1"/>
        <v>485.83562144177006</v>
      </c>
      <c r="E8" s="24">
        <f t="shared" si="2"/>
        <v>994.31905700997936</v>
      </c>
      <c r="F8" s="24"/>
      <c r="G8" s="30">
        <f t="shared" ref="G8:G71" si="4">G7-D8</f>
        <v>318547.01689512911</v>
      </c>
      <c r="H8" s="31">
        <f t="shared" si="3"/>
        <v>0.20363245776217723</v>
      </c>
    </row>
    <row r="9" spans="1:8" x14ac:dyDescent="0.25">
      <c r="A9" s="25" t="s">
        <v>25</v>
      </c>
      <c r="B9" s="22">
        <v>4</v>
      </c>
      <c r="C9" s="24">
        <f t="shared" si="0"/>
        <v>1480.1546784517493</v>
      </c>
      <c r="D9" s="24">
        <f t="shared" si="1"/>
        <v>487.34980912859703</v>
      </c>
      <c r="E9" s="24">
        <f t="shared" si="2"/>
        <v>992.8048693231525</v>
      </c>
      <c r="F9" s="24"/>
      <c r="G9" s="30">
        <f t="shared" si="4"/>
        <v>318059.6670860005</v>
      </c>
      <c r="H9" s="31">
        <f t="shared" si="3"/>
        <v>0.20485083228499876</v>
      </c>
    </row>
    <row r="10" spans="1:8" x14ac:dyDescent="0.25">
      <c r="A10" s="25" t="s">
        <v>25</v>
      </c>
      <c r="B10" s="22">
        <v>5</v>
      </c>
      <c r="C10" s="24">
        <f t="shared" si="0"/>
        <v>1480.1546784517493</v>
      </c>
      <c r="D10" s="24">
        <f t="shared" si="1"/>
        <v>488.86871603371446</v>
      </c>
      <c r="E10" s="24">
        <f t="shared" si="2"/>
        <v>991.28596241803496</v>
      </c>
      <c r="F10" s="24"/>
      <c r="G10" s="30">
        <f t="shared" si="4"/>
        <v>317570.7983699668</v>
      </c>
      <c r="H10" s="31">
        <f t="shared" si="3"/>
        <v>0.206073004075083</v>
      </c>
    </row>
    <row r="11" spans="1:8" x14ac:dyDescent="0.25">
      <c r="A11" s="25" t="s">
        <v>25</v>
      </c>
      <c r="B11" s="22">
        <v>6</v>
      </c>
      <c r="C11" s="24">
        <f t="shared" si="0"/>
        <v>1480.1546784517493</v>
      </c>
      <c r="D11" s="24">
        <f t="shared" si="1"/>
        <v>490.39235686535278</v>
      </c>
      <c r="E11" s="24">
        <f t="shared" si="2"/>
        <v>989.76232158639664</v>
      </c>
      <c r="F11" s="24"/>
      <c r="G11" s="30">
        <f t="shared" si="4"/>
        <v>317080.40601310146</v>
      </c>
      <c r="H11" s="31">
        <f t="shared" si="3"/>
        <v>0.20729898496724636</v>
      </c>
    </row>
    <row r="12" spans="1:8" x14ac:dyDescent="0.25">
      <c r="A12" s="25" t="s">
        <v>25</v>
      </c>
      <c r="B12" s="22">
        <v>7</v>
      </c>
      <c r="C12" s="24">
        <f t="shared" si="0"/>
        <v>1480.1546784517493</v>
      </c>
      <c r="D12" s="24">
        <f t="shared" si="1"/>
        <v>491.9207463775831</v>
      </c>
      <c r="E12" s="24">
        <f t="shared" si="2"/>
        <v>988.23393207416609</v>
      </c>
      <c r="F12" s="24"/>
      <c r="G12" s="30">
        <f t="shared" si="4"/>
        <v>316588.48526672384</v>
      </c>
      <c r="H12" s="31">
        <f t="shared" si="3"/>
        <v>0.2085287868331904</v>
      </c>
    </row>
    <row r="13" spans="1:8" x14ac:dyDescent="0.25">
      <c r="A13" s="25" t="s">
        <v>25</v>
      </c>
      <c r="B13" s="22">
        <v>8</v>
      </c>
      <c r="C13" s="24">
        <f t="shared" si="0"/>
        <v>1480.1546784517493</v>
      </c>
      <c r="D13" s="24">
        <f t="shared" si="1"/>
        <v>493.45389937046002</v>
      </c>
      <c r="E13" s="24">
        <f t="shared" si="2"/>
        <v>986.7007790812894</v>
      </c>
      <c r="F13" s="24"/>
      <c r="G13" s="30">
        <f t="shared" si="4"/>
        <v>316095.0313673534</v>
      </c>
      <c r="H13" s="31">
        <f t="shared" si="3"/>
        <v>0.20976242158161651</v>
      </c>
    </row>
    <row r="14" spans="1:8" x14ac:dyDescent="0.25">
      <c r="A14" s="25" t="s">
        <v>25</v>
      </c>
      <c r="B14" s="22">
        <v>9</v>
      </c>
      <c r="C14" s="24">
        <f t="shared" si="0"/>
        <v>1480.1546784517493</v>
      </c>
      <c r="D14" s="24">
        <f t="shared" si="1"/>
        <v>494.99183069016459</v>
      </c>
      <c r="E14" s="24">
        <f t="shared" si="2"/>
        <v>985.16284776158477</v>
      </c>
      <c r="F14" s="24"/>
      <c r="G14" s="30">
        <f t="shared" si="4"/>
        <v>315600.03953666321</v>
      </c>
      <c r="H14" s="31">
        <f t="shared" si="3"/>
        <v>0.21099990115834197</v>
      </c>
    </row>
    <row r="15" spans="1:8" x14ac:dyDescent="0.25">
      <c r="A15" s="25" t="s">
        <v>25</v>
      </c>
      <c r="B15" s="22">
        <v>10</v>
      </c>
      <c r="C15" s="24">
        <f t="shared" si="0"/>
        <v>1480.1546784517493</v>
      </c>
      <c r="D15" s="24">
        <f t="shared" si="1"/>
        <v>496.53455522914896</v>
      </c>
      <c r="E15" s="24">
        <f t="shared" si="2"/>
        <v>983.62012322260023</v>
      </c>
      <c r="F15" s="24"/>
      <c r="G15" s="30">
        <f t="shared" si="4"/>
        <v>315103.50498143409</v>
      </c>
      <c r="H15" s="31">
        <f t="shared" si="3"/>
        <v>0.21224123754641477</v>
      </c>
    </row>
    <row r="16" spans="1:8" x14ac:dyDescent="0.25">
      <c r="A16" s="25" t="s">
        <v>25</v>
      </c>
      <c r="B16" s="22">
        <v>11</v>
      </c>
      <c r="C16" s="24">
        <f t="shared" si="0"/>
        <v>1480.1546784517493</v>
      </c>
      <c r="D16" s="24">
        <f t="shared" si="1"/>
        <v>498.08208792627983</v>
      </c>
      <c r="E16" s="24">
        <f t="shared" si="2"/>
        <v>982.07259052546965</v>
      </c>
      <c r="F16" s="24"/>
      <c r="G16" s="30">
        <f t="shared" si="4"/>
        <v>314605.42289350781</v>
      </c>
      <c r="H16" s="31">
        <f t="shared" si="3"/>
        <v>0.21348644276623047</v>
      </c>
    </row>
    <row r="17" spans="1:8" x14ac:dyDescent="0.25">
      <c r="A17" s="25" t="s">
        <v>25</v>
      </c>
      <c r="B17" s="22">
        <v>12</v>
      </c>
      <c r="C17" s="24">
        <f t="shared" si="0"/>
        <v>1480.1546784517493</v>
      </c>
      <c r="D17" s="24">
        <f t="shared" si="1"/>
        <v>499.63444376698322</v>
      </c>
      <c r="E17" s="24">
        <f t="shared" si="2"/>
        <v>980.52023468476614</v>
      </c>
      <c r="F17" s="24"/>
      <c r="G17" s="30">
        <f t="shared" si="4"/>
        <v>314105.78844974085</v>
      </c>
      <c r="H17" s="31">
        <f t="shared" si="3"/>
        <v>0.21473552887564787</v>
      </c>
    </row>
    <row r="18" spans="1:8" x14ac:dyDescent="0.25">
      <c r="A18" s="25" t="s">
        <v>25</v>
      </c>
      <c r="B18" s="22">
        <v>13</v>
      </c>
      <c r="C18" s="24">
        <f t="shared" si="0"/>
        <v>1480.1546784517493</v>
      </c>
      <c r="D18" s="24">
        <f t="shared" si="1"/>
        <v>501.19163778339043</v>
      </c>
      <c r="E18" s="24">
        <f t="shared" si="2"/>
        <v>978.96304066835864</v>
      </c>
      <c r="F18" s="24"/>
      <c r="G18" s="30">
        <f t="shared" si="4"/>
        <v>313604.59681195748</v>
      </c>
      <c r="H18" s="31">
        <f t="shared" si="3"/>
        <v>0.2159885079701063</v>
      </c>
    </row>
    <row r="19" spans="1:8" x14ac:dyDescent="0.25">
      <c r="A19" s="25" t="s">
        <v>25</v>
      </c>
      <c r="B19" s="22">
        <v>14</v>
      </c>
      <c r="C19" s="24">
        <f t="shared" si="0"/>
        <v>1480.1546784517493</v>
      </c>
      <c r="D19" s="24">
        <f t="shared" si="1"/>
        <v>502.75368505448199</v>
      </c>
      <c r="E19" s="24">
        <f t="shared" si="2"/>
        <v>977.40099339726714</v>
      </c>
      <c r="F19" s="24"/>
      <c r="G19" s="30">
        <f t="shared" si="4"/>
        <v>313101.843126903</v>
      </c>
      <c r="H19" s="31">
        <f t="shared" si="3"/>
        <v>0.2172453921827425</v>
      </c>
    </row>
    <row r="20" spans="1:8" x14ac:dyDescent="0.25">
      <c r="A20" s="25" t="s">
        <v>25</v>
      </c>
      <c r="B20" s="22">
        <v>15</v>
      </c>
      <c r="C20" s="24">
        <f t="shared" si="0"/>
        <v>1480.1546784517493</v>
      </c>
      <c r="D20" s="24">
        <f t="shared" si="1"/>
        <v>504.32060070623504</v>
      </c>
      <c r="E20" s="24">
        <f t="shared" si="2"/>
        <v>975.83407774551426</v>
      </c>
      <c r="F20" s="24"/>
      <c r="G20" s="30">
        <f t="shared" si="4"/>
        <v>312597.52252619679</v>
      </c>
      <c r="H20" s="31">
        <f t="shared" si="3"/>
        <v>0.21850619368450802</v>
      </c>
    </row>
    <row r="21" spans="1:8" x14ac:dyDescent="0.25">
      <c r="A21" s="25" t="s">
        <v>25</v>
      </c>
      <c r="B21" s="22">
        <v>16</v>
      </c>
      <c r="C21" s="24">
        <f t="shared" si="0"/>
        <v>1480.1546784517493</v>
      </c>
      <c r="D21" s="24">
        <f t="shared" si="1"/>
        <v>505.89239991176953</v>
      </c>
      <c r="E21" s="24">
        <f t="shared" si="2"/>
        <v>974.26227853997989</v>
      </c>
      <c r="F21" s="24"/>
      <c r="G21" s="30">
        <f t="shared" si="4"/>
        <v>312091.63012628502</v>
      </c>
      <c r="H21" s="31">
        <f t="shared" si="3"/>
        <v>0.21977092468428747</v>
      </c>
    </row>
    <row r="22" spans="1:8" x14ac:dyDescent="0.25">
      <c r="A22" s="25" t="s">
        <v>25</v>
      </c>
      <c r="B22" s="22">
        <v>17</v>
      </c>
      <c r="C22" s="24">
        <f t="shared" si="0"/>
        <v>1480.1546784517493</v>
      </c>
      <c r="D22" s="24">
        <f t="shared" si="1"/>
        <v>507.46909789149464</v>
      </c>
      <c r="E22" s="24">
        <f t="shared" si="2"/>
        <v>972.68558056025472</v>
      </c>
      <c r="F22" s="24"/>
      <c r="G22" s="30">
        <f t="shared" si="4"/>
        <v>311584.16102839354</v>
      </c>
      <c r="H22" s="31">
        <f t="shared" si="3"/>
        <v>0.22103959742901613</v>
      </c>
    </row>
    <row r="23" spans="1:8" x14ac:dyDescent="0.25">
      <c r="A23" s="25" t="s">
        <v>25</v>
      </c>
      <c r="B23" s="22">
        <v>18</v>
      </c>
      <c r="C23" s="24">
        <f t="shared" si="0"/>
        <v>1480.1546784517493</v>
      </c>
      <c r="D23" s="24">
        <f t="shared" si="1"/>
        <v>509.05070991325647</v>
      </c>
      <c r="E23" s="24">
        <f t="shared" si="2"/>
        <v>971.10396853849295</v>
      </c>
      <c r="F23" s="24"/>
      <c r="G23" s="30">
        <f t="shared" si="4"/>
        <v>311075.11031848029</v>
      </c>
      <c r="H23" s="31">
        <f t="shared" si="3"/>
        <v>0.22231222420379926</v>
      </c>
    </row>
    <row r="24" spans="1:8" x14ac:dyDescent="0.25">
      <c r="A24" s="25" t="s">
        <v>25</v>
      </c>
      <c r="B24" s="22">
        <v>19</v>
      </c>
      <c r="C24" s="24">
        <f t="shared" si="0"/>
        <v>1480.1546784517493</v>
      </c>
      <c r="D24" s="24">
        <f t="shared" si="1"/>
        <v>510.63725129248598</v>
      </c>
      <c r="E24" s="24">
        <f t="shared" si="2"/>
        <v>969.51742715926332</v>
      </c>
      <c r="F24" s="24"/>
      <c r="G24" s="30">
        <f t="shared" si="4"/>
        <v>310564.47306718782</v>
      </c>
      <c r="H24" s="31">
        <f t="shared" si="3"/>
        <v>0.22358881733203045</v>
      </c>
    </row>
    <row r="25" spans="1:8" x14ac:dyDescent="0.25">
      <c r="A25" s="25" t="s">
        <v>25</v>
      </c>
      <c r="B25" s="22">
        <v>20</v>
      </c>
      <c r="C25" s="24">
        <f t="shared" si="0"/>
        <v>1480.1546784517493</v>
      </c>
      <c r="D25" s="24">
        <f t="shared" si="1"/>
        <v>512.22873739234763</v>
      </c>
      <c r="E25" s="24">
        <f t="shared" si="2"/>
        <v>967.92594105940179</v>
      </c>
      <c r="F25" s="24"/>
      <c r="G25" s="30">
        <f t="shared" si="4"/>
        <v>310052.24432979547</v>
      </c>
      <c r="H25" s="31">
        <f t="shared" si="3"/>
        <v>0.2248693891755113</v>
      </c>
    </row>
    <row r="26" spans="1:8" x14ac:dyDescent="0.25">
      <c r="A26" s="25" t="s">
        <v>25</v>
      </c>
      <c r="B26" s="22">
        <v>21</v>
      </c>
      <c r="C26" s="24">
        <f t="shared" si="0"/>
        <v>1480.1546784517493</v>
      </c>
      <c r="D26" s="24">
        <f t="shared" si="1"/>
        <v>513.82518362388714</v>
      </c>
      <c r="E26" s="24">
        <f t="shared" si="2"/>
        <v>966.32949482786205</v>
      </c>
      <c r="F26" s="24"/>
      <c r="G26" s="30">
        <f t="shared" si="4"/>
        <v>309538.4191461716</v>
      </c>
      <c r="H26" s="31">
        <f t="shared" si="3"/>
        <v>0.22615395213457101</v>
      </c>
    </row>
    <row r="27" spans="1:8" x14ac:dyDescent="0.25">
      <c r="A27" s="25" t="s">
        <v>25</v>
      </c>
      <c r="B27" s="22">
        <v>22</v>
      </c>
      <c r="C27" s="24">
        <f t="shared" si="0"/>
        <v>1480.1546784517493</v>
      </c>
      <c r="D27" s="24">
        <f t="shared" si="1"/>
        <v>515.4266054461815</v>
      </c>
      <c r="E27" s="24">
        <f t="shared" si="2"/>
        <v>964.72807300556769</v>
      </c>
      <c r="F27" s="24"/>
      <c r="G27" s="30">
        <f t="shared" si="4"/>
        <v>309022.99254072539</v>
      </c>
      <c r="H27" s="31">
        <f t="shared" si="3"/>
        <v>0.22744251864818651</v>
      </c>
    </row>
    <row r="28" spans="1:8" x14ac:dyDescent="0.25">
      <c r="A28" s="25" t="s">
        <v>25</v>
      </c>
      <c r="B28" s="22">
        <v>23</v>
      </c>
      <c r="C28" s="24">
        <f t="shared" si="0"/>
        <v>1480.1546784517493</v>
      </c>
      <c r="D28" s="24">
        <f t="shared" si="1"/>
        <v>517.03301836648882</v>
      </c>
      <c r="E28" s="24">
        <f t="shared" si="2"/>
        <v>963.12166008526049</v>
      </c>
      <c r="F28" s="24"/>
      <c r="G28" s="30">
        <f t="shared" si="4"/>
        <v>308505.9595223589</v>
      </c>
      <c r="H28" s="31">
        <f t="shared" si="3"/>
        <v>0.22873510119410276</v>
      </c>
    </row>
    <row r="29" spans="1:8" x14ac:dyDescent="0.25">
      <c r="A29" s="25" t="s">
        <v>25</v>
      </c>
      <c r="B29" s="22">
        <v>24</v>
      </c>
      <c r="C29" s="24">
        <f t="shared" si="0"/>
        <v>1480.1546784517493</v>
      </c>
      <c r="D29" s="24">
        <f t="shared" si="1"/>
        <v>518.64443794039778</v>
      </c>
      <c r="E29" s="24">
        <f t="shared" si="2"/>
        <v>961.51024051135164</v>
      </c>
      <c r="F29" s="24"/>
      <c r="G29" s="30">
        <f t="shared" si="4"/>
        <v>307987.31508441851</v>
      </c>
      <c r="H29" s="31">
        <f t="shared" si="3"/>
        <v>0.23003171228895372</v>
      </c>
    </row>
    <row r="30" spans="1:8" x14ac:dyDescent="0.25">
      <c r="A30" s="25" t="s">
        <v>25</v>
      </c>
      <c r="B30" s="22">
        <v>25</v>
      </c>
      <c r="C30" s="24">
        <f t="shared" si="0"/>
        <v>1480.1546784517493</v>
      </c>
      <c r="D30" s="24">
        <f t="shared" si="1"/>
        <v>520.26087977197869</v>
      </c>
      <c r="E30" s="24">
        <f t="shared" si="2"/>
        <v>959.89379867977061</v>
      </c>
      <c r="F30" s="24"/>
      <c r="G30" s="30">
        <f t="shared" si="4"/>
        <v>307467.05420464656</v>
      </c>
      <c r="H30" s="31">
        <f t="shared" si="3"/>
        <v>0.2313323644883836</v>
      </c>
    </row>
    <row r="31" spans="1:8" x14ac:dyDescent="0.25">
      <c r="A31" s="25" t="s">
        <v>25</v>
      </c>
      <c r="B31" s="22">
        <v>26</v>
      </c>
      <c r="C31" s="24">
        <f t="shared" si="0"/>
        <v>1480.1546784517493</v>
      </c>
      <c r="D31" s="24">
        <f t="shared" si="1"/>
        <v>521.8823595139346</v>
      </c>
      <c r="E31" s="24">
        <f t="shared" si="2"/>
        <v>958.27231893781482</v>
      </c>
      <c r="F31" s="24"/>
      <c r="G31" s="30">
        <f t="shared" si="4"/>
        <v>306945.1718451326</v>
      </c>
      <c r="H31" s="31">
        <f t="shared" si="3"/>
        <v>0.23263707038716849</v>
      </c>
    </row>
    <row r="32" spans="1:8" x14ac:dyDescent="0.25">
      <c r="A32" s="25" t="s">
        <v>25</v>
      </c>
      <c r="B32" s="22">
        <v>27</v>
      </c>
      <c r="C32" s="24">
        <f t="shared" si="0"/>
        <v>1480.1546784517493</v>
      </c>
      <c r="D32" s="24">
        <f t="shared" si="1"/>
        <v>523.50889286775305</v>
      </c>
      <c r="E32" s="24">
        <f t="shared" si="2"/>
        <v>956.64578558399626</v>
      </c>
      <c r="F32" s="24"/>
      <c r="G32" s="30">
        <f t="shared" si="4"/>
        <v>306421.66295226483</v>
      </c>
      <c r="H32" s="31">
        <f t="shared" si="3"/>
        <v>0.23394584261933793</v>
      </c>
    </row>
    <row r="33" spans="1:8" x14ac:dyDescent="0.25">
      <c r="A33" s="25" t="s">
        <v>25</v>
      </c>
      <c r="B33" s="22">
        <v>28</v>
      </c>
      <c r="C33" s="24">
        <f t="shared" si="0"/>
        <v>1480.1546784517493</v>
      </c>
      <c r="D33" s="24">
        <f t="shared" si="1"/>
        <v>525.1404955838575</v>
      </c>
      <c r="E33" s="24">
        <f t="shared" si="2"/>
        <v>955.0141828678918</v>
      </c>
      <c r="F33" s="24"/>
      <c r="G33" s="30">
        <f t="shared" si="4"/>
        <v>305896.52245668095</v>
      </c>
      <c r="H33" s="31">
        <f t="shared" si="3"/>
        <v>0.23525869385829762</v>
      </c>
    </row>
    <row r="34" spans="1:8" x14ac:dyDescent="0.25">
      <c r="A34" s="25" t="s">
        <v>25</v>
      </c>
      <c r="B34" s="22">
        <v>29</v>
      </c>
      <c r="C34" s="24">
        <f t="shared" si="0"/>
        <v>1480.1546784517493</v>
      </c>
      <c r="D34" s="24">
        <f t="shared" si="1"/>
        <v>526.77718346176061</v>
      </c>
      <c r="E34" s="24">
        <f t="shared" si="2"/>
        <v>953.37749498998869</v>
      </c>
      <c r="F34" s="24"/>
      <c r="G34" s="30">
        <f t="shared" si="4"/>
        <v>305369.74527321919</v>
      </c>
      <c r="H34" s="31">
        <f t="shared" si="3"/>
        <v>0.23657563681695204</v>
      </c>
    </row>
    <row r="35" spans="1:8" x14ac:dyDescent="0.25">
      <c r="A35" s="25" t="s">
        <v>25</v>
      </c>
      <c r="B35" s="22">
        <v>30</v>
      </c>
      <c r="C35" s="24">
        <f t="shared" si="0"/>
        <v>1480.1546784517493</v>
      </c>
      <c r="D35" s="24">
        <f t="shared" si="1"/>
        <v>528.41897235021634</v>
      </c>
      <c r="E35" s="24">
        <f t="shared" si="2"/>
        <v>951.73570610153297</v>
      </c>
      <c r="F35" s="24"/>
      <c r="G35" s="30">
        <f t="shared" si="4"/>
        <v>304841.326300869</v>
      </c>
      <c r="H35" s="31">
        <f t="shared" si="3"/>
        <v>0.23789668424782751</v>
      </c>
    </row>
    <row r="36" spans="1:8" x14ac:dyDescent="0.25">
      <c r="A36" s="25" t="s">
        <v>25</v>
      </c>
      <c r="B36" s="22">
        <v>31</v>
      </c>
      <c r="C36" s="24">
        <f t="shared" si="0"/>
        <v>1480.1546784517493</v>
      </c>
      <c r="D36" s="24">
        <f t="shared" si="1"/>
        <v>530.06587814737452</v>
      </c>
      <c r="E36" s="24">
        <f t="shared" si="2"/>
        <v>950.08880030437479</v>
      </c>
      <c r="F36" s="24"/>
      <c r="G36" s="30">
        <f t="shared" si="4"/>
        <v>304311.26042272162</v>
      </c>
      <c r="H36" s="31">
        <f t="shared" si="3"/>
        <v>0.23922184894319595</v>
      </c>
    </row>
    <row r="37" spans="1:8" x14ac:dyDescent="0.25">
      <c r="A37" s="25" t="s">
        <v>25</v>
      </c>
      <c r="B37" s="22">
        <v>32</v>
      </c>
      <c r="C37" s="24">
        <f t="shared" si="0"/>
        <v>1480.1546784517493</v>
      </c>
      <c r="D37" s="24">
        <f t="shared" si="1"/>
        <v>531.71791680093384</v>
      </c>
      <c r="E37" s="24">
        <f t="shared" si="2"/>
        <v>948.43676165081547</v>
      </c>
      <c r="F37" s="24"/>
      <c r="G37" s="30">
        <f t="shared" si="4"/>
        <v>303779.54250592069</v>
      </c>
      <c r="H37" s="31">
        <f t="shared" si="3"/>
        <v>0.24055114373519829</v>
      </c>
    </row>
    <row r="38" spans="1:8" x14ac:dyDescent="0.25">
      <c r="A38" s="25" t="s">
        <v>25</v>
      </c>
      <c r="B38" s="22">
        <v>33</v>
      </c>
      <c r="C38" s="24">
        <f t="shared" si="0"/>
        <v>1480.1546784517493</v>
      </c>
      <c r="D38" s="24">
        <f t="shared" si="1"/>
        <v>533.37510430829684</v>
      </c>
      <c r="E38" s="24">
        <f t="shared" si="2"/>
        <v>946.77957414345258</v>
      </c>
      <c r="F38" s="24"/>
      <c r="G38" s="30">
        <f t="shared" si="4"/>
        <v>303246.16740161239</v>
      </c>
      <c r="H38" s="31">
        <f t="shared" si="3"/>
        <v>0.24188458149596903</v>
      </c>
    </row>
    <row r="39" spans="1:8" x14ac:dyDescent="0.25">
      <c r="A39" s="25" t="s">
        <v>25</v>
      </c>
      <c r="B39" s="22">
        <v>34</v>
      </c>
      <c r="C39" s="24">
        <f t="shared" si="0"/>
        <v>1480.1546784517493</v>
      </c>
      <c r="D39" s="24">
        <f t="shared" si="1"/>
        <v>535.03745671672436</v>
      </c>
      <c r="E39" s="24">
        <f t="shared" si="2"/>
        <v>945.11722173502494</v>
      </c>
      <c r="F39" s="24"/>
      <c r="G39" s="30">
        <f t="shared" si="4"/>
        <v>302711.12994489569</v>
      </c>
      <c r="H39" s="31">
        <f t="shared" si="3"/>
        <v>0.24322217513776079</v>
      </c>
    </row>
    <row r="40" spans="1:8" x14ac:dyDescent="0.25">
      <c r="A40" s="25" t="s">
        <v>25</v>
      </c>
      <c r="B40" s="22">
        <v>35</v>
      </c>
      <c r="C40" s="24">
        <f t="shared" si="0"/>
        <v>1480.1546784517493</v>
      </c>
      <c r="D40" s="24">
        <f t="shared" si="1"/>
        <v>536.70499012349137</v>
      </c>
      <c r="E40" s="24">
        <f t="shared" si="2"/>
        <v>943.44968832825793</v>
      </c>
      <c r="F40" s="24"/>
      <c r="G40" s="30">
        <f t="shared" si="4"/>
        <v>302174.42495477217</v>
      </c>
      <c r="H40" s="31">
        <f t="shared" si="3"/>
        <v>0.24456393761306958</v>
      </c>
    </row>
    <row r="41" spans="1:8" x14ac:dyDescent="0.25">
      <c r="A41" s="25" t="s">
        <v>25</v>
      </c>
      <c r="B41" s="22">
        <v>36</v>
      </c>
      <c r="C41" s="24">
        <f t="shared" si="0"/>
        <v>1480.1546784517493</v>
      </c>
      <c r="D41" s="24">
        <f t="shared" si="1"/>
        <v>538.37772067604294</v>
      </c>
      <c r="E41" s="24">
        <f t="shared" si="2"/>
        <v>941.77695777570625</v>
      </c>
      <c r="F41" s="24"/>
      <c r="G41" s="30">
        <f t="shared" si="4"/>
        <v>301636.0472340961</v>
      </c>
      <c r="H41" s="31">
        <f t="shared" si="3"/>
        <v>0.24590988191475976</v>
      </c>
    </row>
    <row r="42" spans="1:8" x14ac:dyDescent="0.25">
      <c r="A42" s="25" t="s">
        <v>25</v>
      </c>
      <c r="B42" s="22">
        <v>37</v>
      </c>
      <c r="C42" s="24">
        <f t="shared" si="0"/>
        <v>1480.1546784517493</v>
      </c>
      <c r="D42" s="24">
        <f t="shared" si="1"/>
        <v>540.05566457215002</v>
      </c>
      <c r="E42" s="24">
        <f t="shared" si="2"/>
        <v>940.0990138795994</v>
      </c>
      <c r="F42" s="24"/>
      <c r="G42" s="30">
        <f t="shared" si="4"/>
        <v>301095.99156952393</v>
      </c>
      <c r="H42" s="31">
        <f t="shared" si="3"/>
        <v>0.24726002107619016</v>
      </c>
    </row>
    <row r="43" spans="1:8" x14ac:dyDescent="0.25">
      <c r="A43" s="25" t="s">
        <v>25</v>
      </c>
      <c r="B43" s="22">
        <v>38</v>
      </c>
      <c r="C43" s="24">
        <f t="shared" si="0"/>
        <v>1480.1546784517493</v>
      </c>
      <c r="D43" s="24">
        <f t="shared" si="1"/>
        <v>541.73883806006654</v>
      </c>
      <c r="E43" s="24">
        <f t="shared" si="2"/>
        <v>938.41584039168265</v>
      </c>
      <c r="F43" s="24"/>
      <c r="G43" s="30">
        <f t="shared" si="4"/>
        <v>300554.25273146387</v>
      </c>
      <c r="H43" s="31">
        <f t="shared" si="3"/>
        <v>0.24861436817134033</v>
      </c>
    </row>
    <row r="44" spans="1:8" x14ac:dyDescent="0.25">
      <c r="A44" s="25" t="s">
        <v>25</v>
      </c>
      <c r="B44" s="22">
        <v>39</v>
      </c>
      <c r="C44" s="24">
        <f t="shared" si="0"/>
        <v>1480.1546784517493</v>
      </c>
      <c r="D44" s="24">
        <f t="shared" si="1"/>
        <v>543.42725743868709</v>
      </c>
      <c r="E44" s="24">
        <f t="shared" si="2"/>
        <v>936.72742101306233</v>
      </c>
      <c r="F44" s="24"/>
      <c r="G44" s="30">
        <f t="shared" si="4"/>
        <v>300010.82547402516</v>
      </c>
      <c r="H44" s="31">
        <f t="shared" si="3"/>
        <v>0.24997293631493711</v>
      </c>
    </row>
    <row r="45" spans="1:8" x14ac:dyDescent="0.25">
      <c r="A45" s="25" t="s">
        <v>25</v>
      </c>
      <c r="B45" s="22">
        <v>40</v>
      </c>
      <c r="C45" s="24">
        <f t="shared" si="0"/>
        <v>1480.1546784517493</v>
      </c>
      <c r="D45" s="24">
        <f t="shared" si="1"/>
        <v>545.12093905770439</v>
      </c>
      <c r="E45" s="24">
        <f t="shared" si="2"/>
        <v>935.03373939404514</v>
      </c>
      <c r="F45" s="24"/>
      <c r="G45" s="30">
        <f t="shared" si="4"/>
        <v>299465.70453496743</v>
      </c>
      <c r="H45" s="31">
        <f t="shared" si="3"/>
        <v>0.25133573866258141</v>
      </c>
    </row>
    <row r="46" spans="1:8" x14ac:dyDescent="0.25">
      <c r="A46" s="25" t="s">
        <v>25</v>
      </c>
      <c r="B46" s="22">
        <v>41</v>
      </c>
      <c r="C46" s="24">
        <f t="shared" si="0"/>
        <v>1480.1546784517493</v>
      </c>
      <c r="D46" s="24">
        <f t="shared" si="1"/>
        <v>546.81989931776741</v>
      </c>
      <c r="E46" s="24">
        <f t="shared" si="2"/>
        <v>933.3347791339819</v>
      </c>
      <c r="F46" s="24"/>
      <c r="G46" s="30">
        <f t="shared" si="4"/>
        <v>298918.88463564968</v>
      </c>
      <c r="H46" s="31">
        <f t="shared" si="3"/>
        <v>0.25270278841087579</v>
      </c>
    </row>
    <row r="47" spans="1:8" x14ac:dyDescent="0.25">
      <c r="A47" s="25" t="s">
        <v>25</v>
      </c>
      <c r="B47" s="22">
        <v>42</v>
      </c>
      <c r="C47" s="24">
        <f t="shared" si="0"/>
        <v>1480.1546784517493</v>
      </c>
      <c r="D47" s="24">
        <f t="shared" si="1"/>
        <v>548.52415467064111</v>
      </c>
      <c r="E47" s="24">
        <f t="shared" si="2"/>
        <v>931.63052378110808</v>
      </c>
      <c r="F47" s="24"/>
      <c r="G47" s="30">
        <f t="shared" si="4"/>
        <v>298370.36048097903</v>
      </c>
      <c r="H47" s="31">
        <f t="shared" si="3"/>
        <v>0.25407409879755244</v>
      </c>
    </row>
    <row r="48" spans="1:8" x14ac:dyDescent="0.25">
      <c r="A48" s="25" t="s">
        <v>25</v>
      </c>
      <c r="B48" s="22">
        <v>43</v>
      </c>
      <c r="C48" s="24">
        <f t="shared" si="0"/>
        <v>1480.1546784517493</v>
      </c>
      <c r="D48" s="24">
        <f t="shared" si="1"/>
        <v>550.2337216193647</v>
      </c>
      <c r="E48" s="24">
        <f t="shared" si="2"/>
        <v>929.92095683238472</v>
      </c>
      <c r="F48" s="24"/>
      <c r="G48" s="30">
        <f t="shared" si="4"/>
        <v>297820.12675935967</v>
      </c>
      <c r="H48" s="31">
        <f t="shared" si="3"/>
        <v>0.25544968310160082</v>
      </c>
    </row>
    <row r="49" spans="1:8" x14ac:dyDescent="0.25">
      <c r="A49" s="25" t="s">
        <v>25</v>
      </c>
      <c r="B49" s="22">
        <v>44</v>
      </c>
      <c r="C49" s="24">
        <f t="shared" si="0"/>
        <v>1480.1546784517493</v>
      </c>
      <c r="D49" s="24">
        <f t="shared" si="1"/>
        <v>551.9486167184117</v>
      </c>
      <c r="E49" s="24">
        <f t="shared" si="2"/>
        <v>928.20606173333749</v>
      </c>
      <c r="F49" s="24"/>
      <c r="G49" s="30">
        <f t="shared" si="4"/>
        <v>297268.17814264126</v>
      </c>
      <c r="H49" s="31">
        <f t="shared" si="3"/>
        <v>0.25682955464339685</v>
      </c>
    </row>
    <row r="50" spans="1:8" x14ac:dyDescent="0.25">
      <c r="A50" s="25" t="s">
        <v>25</v>
      </c>
      <c r="B50" s="22">
        <v>45</v>
      </c>
      <c r="C50" s="24">
        <f t="shared" si="0"/>
        <v>1480.1546784517493</v>
      </c>
      <c r="D50" s="24">
        <f t="shared" si="1"/>
        <v>553.6688565738508</v>
      </c>
      <c r="E50" s="24">
        <f t="shared" si="2"/>
        <v>926.48582187789862</v>
      </c>
      <c r="F50" s="24"/>
      <c r="G50" s="30">
        <f t="shared" si="4"/>
        <v>296714.50928606739</v>
      </c>
      <c r="H50" s="31">
        <f t="shared" si="3"/>
        <v>0.25821372678483151</v>
      </c>
    </row>
    <row r="51" spans="1:8" x14ac:dyDescent="0.25">
      <c r="A51" s="25" t="s">
        <v>25</v>
      </c>
      <c r="B51" s="22">
        <v>46</v>
      </c>
      <c r="C51" s="24">
        <f t="shared" si="0"/>
        <v>1480.1546784517493</v>
      </c>
      <c r="D51" s="24">
        <f t="shared" si="1"/>
        <v>555.39445784350585</v>
      </c>
      <c r="E51" s="24">
        <f t="shared" si="2"/>
        <v>924.76022060824323</v>
      </c>
      <c r="F51" s="24"/>
      <c r="G51" s="30">
        <f t="shared" si="4"/>
        <v>296159.11482822389</v>
      </c>
      <c r="H51" s="31">
        <f t="shared" si="3"/>
        <v>0.2596022129294403</v>
      </c>
    </row>
    <row r="52" spans="1:8" x14ac:dyDescent="0.25">
      <c r="A52" s="25" t="s">
        <v>25</v>
      </c>
      <c r="B52" s="22">
        <v>47</v>
      </c>
      <c r="C52" s="24">
        <f t="shared" si="0"/>
        <v>1480.1546784517493</v>
      </c>
      <c r="D52" s="24">
        <f t="shared" si="1"/>
        <v>557.12543723711826</v>
      </c>
      <c r="E52" s="24">
        <f t="shared" si="2"/>
        <v>923.02924121463104</v>
      </c>
      <c r="F52" s="24"/>
      <c r="G52" s="30">
        <f t="shared" si="4"/>
        <v>295601.9893909868</v>
      </c>
      <c r="H52" s="31">
        <f t="shared" si="3"/>
        <v>0.26099502652253298</v>
      </c>
    </row>
    <row r="53" spans="1:8" x14ac:dyDescent="0.25">
      <c r="A53" s="25" t="s">
        <v>25</v>
      </c>
      <c r="B53" s="22">
        <v>48</v>
      </c>
      <c r="C53" s="24">
        <f t="shared" si="0"/>
        <v>1480.1546784517493</v>
      </c>
      <c r="D53" s="24">
        <f t="shared" si="1"/>
        <v>558.86181151650715</v>
      </c>
      <c r="E53" s="24">
        <f t="shared" si="2"/>
        <v>921.29286693524193</v>
      </c>
      <c r="F53" s="24"/>
      <c r="G53" s="30">
        <f t="shared" si="4"/>
        <v>295043.12757947028</v>
      </c>
      <c r="H53" s="31">
        <f t="shared" si="3"/>
        <v>0.26239218105132428</v>
      </c>
    </row>
    <row r="54" spans="1:8" x14ac:dyDescent="0.25">
      <c r="A54" s="25" t="s">
        <v>25</v>
      </c>
      <c r="B54" s="22">
        <v>49</v>
      </c>
      <c r="C54" s="24">
        <f t="shared" si="0"/>
        <v>1480.1546784517493</v>
      </c>
      <c r="D54" s="24">
        <f t="shared" si="1"/>
        <v>560.60359749573365</v>
      </c>
      <c r="E54" s="24">
        <f t="shared" si="2"/>
        <v>919.55108095601554</v>
      </c>
      <c r="F54" s="24"/>
      <c r="G54" s="30">
        <f t="shared" si="4"/>
        <v>294482.52398197458</v>
      </c>
      <c r="H54" s="31">
        <f t="shared" si="3"/>
        <v>0.26379369004506353</v>
      </c>
    </row>
    <row r="55" spans="1:8" x14ac:dyDescent="0.25">
      <c r="A55" s="25" t="s">
        <v>25</v>
      </c>
      <c r="B55" s="22">
        <v>50</v>
      </c>
      <c r="C55" s="24">
        <f t="shared" si="0"/>
        <v>1480.1546784517493</v>
      </c>
      <c r="D55" s="24">
        <f t="shared" si="1"/>
        <v>562.35081204126209</v>
      </c>
      <c r="E55" s="24">
        <f t="shared" si="2"/>
        <v>917.80386641048733</v>
      </c>
      <c r="F55" s="24"/>
      <c r="G55" s="30">
        <f t="shared" si="4"/>
        <v>293920.17316993332</v>
      </c>
      <c r="H55" s="31">
        <f t="shared" si="3"/>
        <v>0.26519956707516673</v>
      </c>
    </row>
    <row r="56" spans="1:8" x14ac:dyDescent="0.25">
      <c r="A56" s="25" t="s">
        <v>25</v>
      </c>
      <c r="B56" s="22">
        <v>51</v>
      </c>
      <c r="C56" s="24">
        <f t="shared" si="0"/>
        <v>1480.1546784517493</v>
      </c>
      <c r="D56" s="24">
        <f t="shared" si="1"/>
        <v>564.10347207212385</v>
      </c>
      <c r="E56" s="24">
        <f t="shared" si="2"/>
        <v>916.05120637962534</v>
      </c>
      <c r="F56" s="24"/>
      <c r="G56" s="30">
        <f t="shared" si="4"/>
        <v>293356.06969786121</v>
      </c>
      <c r="H56" s="31">
        <f t="shared" si="3"/>
        <v>0.26660982575534697</v>
      </c>
    </row>
    <row r="57" spans="1:8" x14ac:dyDescent="0.25">
      <c r="A57" s="25" t="s">
        <v>25</v>
      </c>
      <c r="B57" s="22">
        <v>52</v>
      </c>
      <c r="C57" s="24">
        <f t="shared" si="0"/>
        <v>1480.1546784517493</v>
      </c>
      <c r="D57" s="24">
        <f t="shared" si="1"/>
        <v>565.86159456008204</v>
      </c>
      <c r="E57" s="24">
        <f t="shared" si="2"/>
        <v>914.29308389166715</v>
      </c>
      <c r="F57" s="24"/>
      <c r="G57" s="30">
        <f t="shared" si="4"/>
        <v>292790.20810330112</v>
      </c>
      <c r="H57" s="31">
        <f t="shared" si="3"/>
        <v>0.2680244797417472</v>
      </c>
    </row>
    <row r="58" spans="1:8" x14ac:dyDescent="0.25">
      <c r="A58" s="25" t="s">
        <v>25</v>
      </c>
      <c r="B58" s="22">
        <v>53</v>
      </c>
      <c r="C58" s="24">
        <f t="shared" si="0"/>
        <v>1480.1546784517493</v>
      </c>
      <c r="D58" s="24">
        <f t="shared" si="1"/>
        <v>567.62519652979438</v>
      </c>
      <c r="E58" s="24">
        <f t="shared" si="2"/>
        <v>912.52948192195504</v>
      </c>
      <c r="F58" s="24"/>
      <c r="G58" s="30">
        <f t="shared" si="4"/>
        <v>292222.58290677133</v>
      </c>
      <c r="H58" s="31">
        <f t="shared" si="3"/>
        <v>0.26944354273307164</v>
      </c>
    </row>
    <row r="59" spans="1:8" x14ac:dyDescent="0.25">
      <c r="A59" s="25" t="s">
        <v>25</v>
      </c>
      <c r="B59" s="22">
        <v>54</v>
      </c>
      <c r="C59" s="24">
        <f t="shared" si="0"/>
        <v>1480.1546784517493</v>
      </c>
      <c r="D59" s="24">
        <f t="shared" si="1"/>
        <v>569.39429505897886</v>
      </c>
      <c r="E59" s="24">
        <f t="shared" si="2"/>
        <v>910.76038339277034</v>
      </c>
      <c r="F59" s="24"/>
      <c r="G59" s="30">
        <f t="shared" si="4"/>
        <v>291653.18861171236</v>
      </c>
      <c r="H59" s="31">
        <f t="shared" si="3"/>
        <v>0.27086702847071908</v>
      </c>
    </row>
    <row r="60" spans="1:8" x14ac:dyDescent="0.25">
      <c r="A60" s="25" t="s">
        <v>25</v>
      </c>
      <c r="B60" s="22">
        <v>55</v>
      </c>
      <c r="C60" s="24">
        <f t="shared" si="0"/>
        <v>1480.1546784517493</v>
      </c>
      <c r="D60" s="24">
        <f t="shared" si="1"/>
        <v>571.16890727857935</v>
      </c>
      <c r="E60" s="24">
        <f t="shared" si="2"/>
        <v>908.98577117316995</v>
      </c>
      <c r="F60" s="24"/>
      <c r="G60" s="30">
        <f t="shared" si="4"/>
        <v>291082.0197044338</v>
      </c>
      <c r="H60" s="31">
        <f t="shared" si="3"/>
        <v>0.27229495073891552</v>
      </c>
    </row>
    <row r="61" spans="1:8" x14ac:dyDescent="0.25">
      <c r="A61" s="25" t="s">
        <v>25</v>
      </c>
      <c r="B61" s="22">
        <v>56</v>
      </c>
      <c r="C61" s="24">
        <f t="shared" si="0"/>
        <v>1480.1546784517493</v>
      </c>
      <c r="D61" s="24">
        <f t="shared" si="1"/>
        <v>572.94905037293097</v>
      </c>
      <c r="E61" s="24">
        <f t="shared" si="2"/>
        <v>907.20562807881834</v>
      </c>
      <c r="F61" s="24"/>
      <c r="G61" s="30">
        <f t="shared" si="4"/>
        <v>290509.07065406087</v>
      </c>
      <c r="H61" s="31">
        <f t="shared" si="3"/>
        <v>0.27372732336484784</v>
      </c>
    </row>
    <row r="62" spans="1:8" x14ac:dyDescent="0.25">
      <c r="A62" s="25" t="s">
        <v>25</v>
      </c>
      <c r="B62" s="22">
        <v>57</v>
      </c>
      <c r="C62" s="24">
        <f t="shared" si="0"/>
        <v>1480.1546784517493</v>
      </c>
      <c r="D62" s="24">
        <f t="shared" si="1"/>
        <v>574.73474157992644</v>
      </c>
      <c r="E62" s="24">
        <f t="shared" si="2"/>
        <v>905.41993687182253</v>
      </c>
      <c r="F62" s="24"/>
      <c r="G62" s="30">
        <f t="shared" si="4"/>
        <v>289934.33591248095</v>
      </c>
      <c r="H62" s="31">
        <f t="shared" si="3"/>
        <v>0.27516416021879764</v>
      </c>
    </row>
    <row r="63" spans="1:8" x14ac:dyDescent="0.25">
      <c r="A63" s="25" t="s">
        <v>25</v>
      </c>
      <c r="B63" s="22">
        <v>58</v>
      </c>
      <c r="C63" s="24">
        <f t="shared" si="0"/>
        <v>1480.1546784517493</v>
      </c>
      <c r="D63" s="24">
        <f t="shared" si="1"/>
        <v>576.52599819118404</v>
      </c>
      <c r="E63" s="24">
        <f t="shared" si="2"/>
        <v>903.62868026056537</v>
      </c>
      <c r="F63" s="24"/>
      <c r="G63" s="30">
        <f t="shared" si="4"/>
        <v>289357.80991428974</v>
      </c>
      <c r="H63" s="31">
        <f t="shared" si="3"/>
        <v>0.27660547521427564</v>
      </c>
    </row>
    <row r="64" spans="1:8" x14ac:dyDescent="0.25">
      <c r="A64" s="25" t="s">
        <v>25</v>
      </c>
      <c r="B64" s="22">
        <v>59</v>
      </c>
      <c r="C64" s="24">
        <f t="shared" si="0"/>
        <v>1480.1546784517493</v>
      </c>
      <c r="D64" s="24">
        <f t="shared" si="1"/>
        <v>578.32283755221329</v>
      </c>
      <c r="E64" s="24">
        <f t="shared" si="2"/>
        <v>901.83184089953602</v>
      </c>
      <c r="F64" s="24"/>
      <c r="G64" s="30">
        <f t="shared" si="4"/>
        <v>288779.48707673751</v>
      </c>
      <c r="H64" s="31">
        <f t="shared" si="3"/>
        <v>0.27805128230815623</v>
      </c>
    </row>
    <row r="65" spans="1:8" x14ac:dyDescent="0.25">
      <c r="A65" s="25" t="s">
        <v>25</v>
      </c>
      <c r="B65" s="22">
        <v>60</v>
      </c>
      <c r="C65" s="24">
        <f t="shared" si="0"/>
        <v>1480.1546784517493</v>
      </c>
      <c r="D65" s="24">
        <f t="shared" si="1"/>
        <v>580.12527706258413</v>
      </c>
      <c r="E65" s="24">
        <f t="shared" si="2"/>
        <v>900.02940138916517</v>
      </c>
      <c r="F65" s="24"/>
      <c r="G65" s="30">
        <f t="shared" si="4"/>
        <v>288199.36179967492</v>
      </c>
      <c r="H65" s="31">
        <f t="shared" si="3"/>
        <v>0.27950159550081272</v>
      </c>
    </row>
    <row r="66" spans="1:8" x14ac:dyDescent="0.25">
      <c r="A66" s="25" t="s">
        <v>25</v>
      </c>
      <c r="B66" s="22">
        <v>61</v>
      </c>
      <c r="C66" s="24">
        <f t="shared" si="0"/>
        <v>1480.1546784517493</v>
      </c>
      <c r="D66" s="24">
        <f t="shared" si="1"/>
        <v>581.93333417609597</v>
      </c>
      <c r="E66" s="24">
        <f t="shared" si="2"/>
        <v>898.22134427565322</v>
      </c>
      <c r="F66" s="24"/>
      <c r="G66" s="30">
        <f t="shared" si="4"/>
        <v>287617.42846549884</v>
      </c>
      <c r="H66" s="31">
        <f t="shared" si="3"/>
        <v>0.28095642883625288</v>
      </c>
    </row>
    <row r="67" spans="1:8" x14ac:dyDescent="0.25">
      <c r="A67" s="25" t="s">
        <v>25</v>
      </c>
      <c r="B67" s="22">
        <v>62</v>
      </c>
      <c r="C67" s="24">
        <f t="shared" si="0"/>
        <v>1480.1546784517493</v>
      </c>
      <c r="D67" s="24">
        <f t="shared" si="1"/>
        <v>583.74702640094472</v>
      </c>
      <c r="E67" s="24">
        <f t="shared" si="2"/>
        <v>896.40765205080424</v>
      </c>
      <c r="F67" s="24"/>
      <c r="G67" s="30">
        <f t="shared" si="4"/>
        <v>287033.68143909791</v>
      </c>
      <c r="H67" s="31">
        <f t="shared" si="3"/>
        <v>0.28241579640225523</v>
      </c>
    </row>
    <row r="68" spans="1:8" x14ac:dyDescent="0.25">
      <c r="A68" s="25" t="s">
        <v>25</v>
      </c>
      <c r="B68" s="22">
        <v>63</v>
      </c>
      <c r="C68" s="24">
        <f t="shared" si="0"/>
        <v>1480.1546784517493</v>
      </c>
      <c r="D68" s="24">
        <f t="shared" si="1"/>
        <v>585.5663712998944</v>
      </c>
      <c r="E68" s="24">
        <f t="shared" si="2"/>
        <v>894.58830715185491</v>
      </c>
      <c r="F68" s="24"/>
      <c r="G68" s="30">
        <f t="shared" si="4"/>
        <v>286448.115067798</v>
      </c>
      <c r="H68" s="31">
        <f t="shared" si="3"/>
        <v>0.28387971233050496</v>
      </c>
    </row>
    <row r="69" spans="1:8" x14ac:dyDescent="0.25">
      <c r="A69" s="25" t="s">
        <v>25</v>
      </c>
      <c r="B69" s="22">
        <v>64</v>
      </c>
      <c r="C69" s="24">
        <f t="shared" si="0"/>
        <v>1480.1546784517493</v>
      </c>
      <c r="D69" s="24">
        <f t="shared" si="1"/>
        <v>587.39138649044571</v>
      </c>
      <c r="E69" s="24">
        <f t="shared" si="2"/>
        <v>892.76329196130348</v>
      </c>
      <c r="F69" s="24"/>
      <c r="G69" s="30">
        <f t="shared" si="4"/>
        <v>285860.72368130757</v>
      </c>
      <c r="H69" s="31">
        <f t="shared" si="3"/>
        <v>0.28534819079673107</v>
      </c>
    </row>
    <row r="70" spans="1:8" x14ac:dyDescent="0.25">
      <c r="A70" s="25" t="s">
        <v>25</v>
      </c>
      <c r="B70" s="22">
        <v>65</v>
      </c>
      <c r="C70" s="24">
        <f t="shared" si="0"/>
        <v>1480.1546784517493</v>
      </c>
      <c r="D70" s="24">
        <f t="shared" si="1"/>
        <v>589.22208964500771</v>
      </c>
      <c r="E70" s="24">
        <f t="shared" si="2"/>
        <v>890.93258880674159</v>
      </c>
      <c r="F70" s="24"/>
      <c r="G70" s="30">
        <f t="shared" si="4"/>
        <v>285271.50159166259</v>
      </c>
      <c r="H70" s="31">
        <f t="shared" si="3"/>
        <v>0.28682124602084352</v>
      </c>
    </row>
    <row r="71" spans="1:8" x14ac:dyDescent="0.25">
      <c r="A71" s="25" t="s">
        <v>25</v>
      </c>
      <c r="B71" s="22">
        <v>66</v>
      </c>
      <c r="C71" s="24">
        <f t="shared" ref="C71:C134" si="5">PMT($B$3/12,360,-$B$2)</f>
        <v>1480.1546784517493</v>
      </c>
      <c r="D71" s="24">
        <f t="shared" ref="D71:D134" si="6">PPMT($B$3/12,B71,360,-$B$2)</f>
        <v>591.05849849106789</v>
      </c>
      <c r="E71" s="24">
        <f t="shared" ref="E71:E134" si="7">IPMT($B$3/12,B71,360,-$B$2)</f>
        <v>889.09617996068141</v>
      </c>
      <c r="F71" s="24"/>
      <c r="G71" s="30">
        <f t="shared" si="4"/>
        <v>284680.44309317152</v>
      </c>
      <c r="H71" s="31">
        <f t="shared" ref="H71:H134" si="8">($B$1-G71)/$B$1</f>
        <v>0.28829889226707123</v>
      </c>
    </row>
    <row r="72" spans="1:8" x14ac:dyDescent="0.25">
      <c r="A72" s="25" t="s">
        <v>25</v>
      </c>
      <c r="B72" s="22">
        <v>67</v>
      </c>
      <c r="C72" s="24">
        <f t="shared" si="5"/>
        <v>1480.1546784517493</v>
      </c>
      <c r="D72" s="24">
        <f t="shared" si="6"/>
        <v>592.90063081136498</v>
      </c>
      <c r="E72" s="24">
        <f t="shared" si="7"/>
        <v>887.25404764038421</v>
      </c>
      <c r="F72" s="24"/>
      <c r="G72" s="30">
        <f t="shared" ref="G72:G135" si="9">G71-D72</f>
        <v>284087.54246236017</v>
      </c>
      <c r="H72" s="31">
        <f t="shared" si="8"/>
        <v>0.28978114384409959</v>
      </c>
    </row>
    <row r="73" spans="1:8" x14ac:dyDescent="0.25">
      <c r="A73" s="25" t="s">
        <v>25</v>
      </c>
      <c r="B73" s="22">
        <v>68</v>
      </c>
      <c r="C73" s="24">
        <f t="shared" si="5"/>
        <v>1480.1546784517493</v>
      </c>
      <c r="D73" s="24">
        <f t="shared" si="6"/>
        <v>594.74850444406047</v>
      </c>
      <c r="E73" s="24">
        <f t="shared" si="7"/>
        <v>885.40617400768895</v>
      </c>
      <c r="F73" s="24"/>
      <c r="G73" s="30">
        <f t="shared" si="9"/>
        <v>283492.79395791609</v>
      </c>
      <c r="H73" s="31">
        <f t="shared" si="8"/>
        <v>0.29126801510520978</v>
      </c>
    </row>
    <row r="74" spans="1:8" x14ac:dyDescent="0.25">
      <c r="A74" s="25" t="s">
        <v>25</v>
      </c>
      <c r="B74" s="22">
        <v>69</v>
      </c>
      <c r="C74" s="24">
        <f t="shared" si="5"/>
        <v>1480.1546784517493</v>
      </c>
      <c r="D74" s="24">
        <f t="shared" si="6"/>
        <v>596.60213728291126</v>
      </c>
      <c r="E74" s="24">
        <f t="shared" si="7"/>
        <v>883.55254116883816</v>
      </c>
      <c r="F74" s="24"/>
      <c r="G74" s="30">
        <f t="shared" si="9"/>
        <v>282896.19182063319</v>
      </c>
      <c r="H74" s="31">
        <f t="shared" si="8"/>
        <v>0.29275952044841702</v>
      </c>
    </row>
    <row r="75" spans="1:8" x14ac:dyDescent="0.25">
      <c r="A75" s="25" t="s">
        <v>25</v>
      </c>
      <c r="B75" s="22">
        <v>70</v>
      </c>
      <c r="C75" s="24">
        <f t="shared" si="5"/>
        <v>1480.1546784517493</v>
      </c>
      <c r="D75" s="24">
        <f t="shared" si="6"/>
        <v>598.46154727744283</v>
      </c>
      <c r="E75" s="24">
        <f t="shared" si="7"/>
        <v>881.69313117430647</v>
      </c>
      <c r="F75" s="24"/>
      <c r="G75" s="30">
        <f t="shared" si="9"/>
        <v>282297.73027335573</v>
      </c>
      <c r="H75" s="31">
        <f t="shared" si="8"/>
        <v>0.29425567431661065</v>
      </c>
    </row>
    <row r="76" spans="1:8" x14ac:dyDescent="0.25">
      <c r="A76" s="25" t="s">
        <v>25</v>
      </c>
      <c r="B76" s="22">
        <v>71</v>
      </c>
      <c r="C76" s="24">
        <f t="shared" si="5"/>
        <v>1480.1546784517493</v>
      </c>
      <c r="D76" s="24">
        <f t="shared" si="6"/>
        <v>600.32675243312428</v>
      </c>
      <c r="E76" s="24">
        <f t="shared" si="7"/>
        <v>879.82792601862525</v>
      </c>
      <c r="F76" s="24"/>
      <c r="G76" s="30">
        <f t="shared" si="9"/>
        <v>281697.40352092258</v>
      </c>
      <c r="H76" s="31">
        <f t="shared" si="8"/>
        <v>0.29575649119769354</v>
      </c>
    </row>
    <row r="77" spans="1:8" x14ac:dyDescent="0.25">
      <c r="A77" s="25" t="s">
        <v>25</v>
      </c>
      <c r="B77" s="22">
        <v>72</v>
      </c>
      <c r="C77" s="24">
        <f t="shared" si="5"/>
        <v>1480.1546784517493</v>
      </c>
      <c r="D77" s="24">
        <f t="shared" si="6"/>
        <v>602.19777081154086</v>
      </c>
      <c r="E77" s="24">
        <f t="shared" si="7"/>
        <v>877.95690764020844</v>
      </c>
      <c r="F77" s="24"/>
      <c r="G77" s="30">
        <f t="shared" si="9"/>
        <v>281095.20575011102</v>
      </c>
      <c r="H77" s="31">
        <f t="shared" si="8"/>
        <v>0.29726198562472245</v>
      </c>
    </row>
    <row r="78" spans="1:8" x14ac:dyDescent="0.25">
      <c r="A78" s="25" t="s">
        <v>25</v>
      </c>
      <c r="B78" s="22">
        <v>73</v>
      </c>
      <c r="C78" s="24">
        <f t="shared" si="5"/>
        <v>1480.1546784517493</v>
      </c>
      <c r="D78" s="24">
        <f t="shared" si="6"/>
        <v>604.07462053057009</v>
      </c>
      <c r="E78" s="24">
        <f t="shared" si="7"/>
        <v>876.08005792117922</v>
      </c>
      <c r="F78" s="24"/>
      <c r="G78" s="30">
        <f t="shared" si="9"/>
        <v>280491.13112958043</v>
      </c>
      <c r="H78" s="31">
        <f t="shared" si="8"/>
        <v>0.2987721721760489</v>
      </c>
    </row>
    <row r="79" spans="1:8" x14ac:dyDescent="0.25">
      <c r="A79" s="25" t="s">
        <v>25</v>
      </c>
      <c r="B79" s="22">
        <v>74</v>
      </c>
      <c r="C79" s="24">
        <f t="shared" si="5"/>
        <v>1480.1546784517493</v>
      </c>
      <c r="D79" s="24">
        <f t="shared" si="6"/>
        <v>605.95731976455716</v>
      </c>
      <c r="E79" s="24">
        <f t="shared" si="7"/>
        <v>874.19735868719204</v>
      </c>
      <c r="F79" s="24"/>
      <c r="G79" s="30">
        <f t="shared" si="9"/>
        <v>279885.1738098159</v>
      </c>
      <c r="H79" s="31">
        <f t="shared" si="8"/>
        <v>0.30028706547546025</v>
      </c>
    </row>
    <row r="80" spans="1:8" x14ac:dyDescent="0.25">
      <c r="A80" s="25" t="s">
        <v>25</v>
      </c>
      <c r="B80" s="22">
        <v>75</v>
      </c>
      <c r="C80" s="24">
        <f t="shared" si="5"/>
        <v>1480.1546784517493</v>
      </c>
      <c r="D80" s="24">
        <f t="shared" si="6"/>
        <v>607.84588674448992</v>
      </c>
      <c r="E80" s="24">
        <f t="shared" si="7"/>
        <v>872.30879170725939</v>
      </c>
      <c r="F80" s="24"/>
      <c r="G80" s="30">
        <f t="shared" si="9"/>
        <v>279277.3279230714</v>
      </c>
      <c r="H80" s="31">
        <f t="shared" si="8"/>
        <v>0.30180668019232149</v>
      </c>
    </row>
    <row r="81" spans="1:8" x14ac:dyDescent="0.25">
      <c r="A81" s="25" t="s">
        <v>25</v>
      </c>
      <c r="B81" s="22">
        <v>76</v>
      </c>
      <c r="C81" s="24">
        <f t="shared" si="5"/>
        <v>1480.1546784517493</v>
      </c>
      <c r="D81" s="24">
        <f t="shared" si="6"/>
        <v>609.7403397581769</v>
      </c>
      <c r="E81" s="24">
        <f t="shared" si="7"/>
        <v>870.4143386935724</v>
      </c>
      <c r="F81" s="24"/>
      <c r="G81" s="30">
        <f t="shared" si="9"/>
        <v>278667.58758331323</v>
      </c>
      <c r="H81" s="31">
        <f t="shared" si="8"/>
        <v>0.30333103104171694</v>
      </c>
    </row>
    <row r="82" spans="1:8" x14ac:dyDescent="0.25">
      <c r="A82" s="25" t="s">
        <v>25</v>
      </c>
      <c r="B82" s="22">
        <v>77</v>
      </c>
      <c r="C82" s="24">
        <f t="shared" si="5"/>
        <v>1480.1546784517493</v>
      </c>
      <c r="D82" s="24">
        <f t="shared" si="6"/>
        <v>611.64069715042331</v>
      </c>
      <c r="E82" s="24">
        <f t="shared" si="7"/>
        <v>868.51398130132634</v>
      </c>
      <c r="F82" s="24"/>
      <c r="G82" s="30">
        <f t="shared" si="9"/>
        <v>278055.9468861628</v>
      </c>
      <c r="H82" s="31">
        <f t="shared" si="8"/>
        <v>0.30486013278459301</v>
      </c>
    </row>
    <row r="83" spans="1:8" x14ac:dyDescent="0.25">
      <c r="A83" s="25" t="s">
        <v>25</v>
      </c>
      <c r="B83" s="22">
        <v>78</v>
      </c>
      <c r="C83" s="24">
        <f t="shared" si="5"/>
        <v>1480.1546784517493</v>
      </c>
      <c r="D83" s="24">
        <f t="shared" si="6"/>
        <v>613.54697732320869</v>
      </c>
      <c r="E83" s="24">
        <f t="shared" si="7"/>
        <v>866.60770112854061</v>
      </c>
      <c r="F83" s="24"/>
      <c r="G83" s="30">
        <f t="shared" si="9"/>
        <v>277442.39990883961</v>
      </c>
      <c r="H83" s="31">
        <f t="shared" si="8"/>
        <v>0.30639400022790098</v>
      </c>
    </row>
    <row r="84" spans="1:8" x14ac:dyDescent="0.25">
      <c r="A84" s="25" t="s">
        <v>25</v>
      </c>
      <c r="B84" s="22">
        <v>79</v>
      </c>
      <c r="C84" s="24">
        <f t="shared" si="5"/>
        <v>1480.1546784517493</v>
      </c>
      <c r="D84" s="24">
        <f t="shared" si="6"/>
        <v>615.45919873586604</v>
      </c>
      <c r="E84" s="24">
        <f t="shared" si="7"/>
        <v>864.69547971588338</v>
      </c>
      <c r="F84" s="24"/>
      <c r="G84" s="30">
        <f t="shared" si="9"/>
        <v>276826.94071010372</v>
      </c>
      <c r="H84" s="31">
        <f t="shared" si="8"/>
        <v>0.3079326482247407</v>
      </c>
    </row>
    <row r="85" spans="1:8" x14ac:dyDescent="0.25">
      <c r="A85" s="25" t="s">
        <v>25</v>
      </c>
      <c r="B85" s="22">
        <v>80</v>
      </c>
      <c r="C85" s="24">
        <f t="shared" si="5"/>
        <v>1480.1546784517493</v>
      </c>
      <c r="D85" s="24">
        <f t="shared" si="6"/>
        <v>617.37737990525943</v>
      </c>
      <c r="E85" s="24">
        <f t="shared" si="7"/>
        <v>862.77729854648976</v>
      </c>
      <c r="F85" s="24"/>
      <c r="G85" s="30">
        <f t="shared" si="9"/>
        <v>276209.56333019846</v>
      </c>
      <c r="H85" s="31">
        <f t="shared" si="8"/>
        <v>0.30947609167450385</v>
      </c>
    </row>
    <row r="86" spans="1:8" x14ac:dyDescent="0.25">
      <c r="A86" s="25" t="s">
        <v>25</v>
      </c>
      <c r="B86" s="22">
        <v>81</v>
      </c>
      <c r="C86" s="24">
        <f t="shared" si="5"/>
        <v>1480.1546784517493</v>
      </c>
      <c r="D86" s="24">
        <f t="shared" si="6"/>
        <v>619.30153940596415</v>
      </c>
      <c r="E86" s="24">
        <f t="shared" si="7"/>
        <v>860.85313904578504</v>
      </c>
      <c r="F86" s="24"/>
      <c r="G86" s="30">
        <f t="shared" si="9"/>
        <v>275590.26179079252</v>
      </c>
      <c r="H86" s="31">
        <f t="shared" si="8"/>
        <v>0.31102434552301872</v>
      </c>
    </row>
    <row r="87" spans="1:8" x14ac:dyDescent="0.25">
      <c r="A87" s="25" t="s">
        <v>25</v>
      </c>
      <c r="B87" s="22">
        <v>82</v>
      </c>
      <c r="C87" s="24">
        <f t="shared" si="5"/>
        <v>1480.1546784517493</v>
      </c>
      <c r="D87" s="24">
        <f t="shared" si="6"/>
        <v>621.23169587044617</v>
      </c>
      <c r="E87" s="24">
        <f t="shared" si="7"/>
        <v>858.92298258130324</v>
      </c>
      <c r="F87" s="24"/>
      <c r="G87" s="30">
        <f t="shared" si="9"/>
        <v>274969.03009492205</v>
      </c>
      <c r="H87" s="31">
        <f t="shared" si="8"/>
        <v>0.31257742476269484</v>
      </c>
    </row>
    <row r="88" spans="1:8" x14ac:dyDescent="0.25">
      <c r="A88" s="25" t="s">
        <v>25</v>
      </c>
      <c r="B88" s="22">
        <v>83</v>
      </c>
      <c r="C88" s="24">
        <f t="shared" si="5"/>
        <v>1480.1546784517493</v>
      </c>
      <c r="D88" s="24">
        <f t="shared" si="6"/>
        <v>623.16786798924238</v>
      </c>
      <c r="E88" s="24">
        <f t="shared" si="7"/>
        <v>856.98681046250692</v>
      </c>
      <c r="F88" s="24"/>
      <c r="G88" s="30">
        <f t="shared" si="9"/>
        <v>274345.86222693283</v>
      </c>
      <c r="H88" s="31">
        <f t="shared" si="8"/>
        <v>0.31413534443266794</v>
      </c>
    </row>
    <row r="89" spans="1:8" s="21" customFormat="1" x14ac:dyDescent="0.25">
      <c r="A89" s="32" t="s">
        <v>25</v>
      </c>
      <c r="B89" s="33">
        <v>84</v>
      </c>
      <c r="C89" s="24">
        <f t="shared" si="5"/>
        <v>1480.1546784517493</v>
      </c>
      <c r="D89" s="24">
        <f t="shared" si="6"/>
        <v>625.11007451114222</v>
      </c>
      <c r="E89" s="24">
        <f t="shared" si="7"/>
        <v>855.0446039406072</v>
      </c>
      <c r="F89" s="34"/>
      <c r="G89" s="30">
        <f t="shared" si="9"/>
        <v>273720.75215242169</v>
      </c>
      <c r="H89" s="31">
        <f t="shared" si="8"/>
        <v>0.31569811961894578</v>
      </c>
    </row>
    <row r="90" spans="1:8" x14ac:dyDescent="0.25">
      <c r="A90" s="25" t="s">
        <v>25</v>
      </c>
      <c r="B90" s="22">
        <v>85</v>
      </c>
      <c r="C90" s="24">
        <f t="shared" si="5"/>
        <v>1480.1546784517493</v>
      </c>
      <c r="D90" s="24">
        <f t="shared" si="6"/>
        <v>627.05833424336868</v>
      </c>
      <c r="E90" s="24">
        <f t="shared" si="7"/>
        <v>853.09634420838063</v>
      </c>
      <c r="F90" s="24"/>
      <c r="G90" s="30">
        <f t="shared" si="9"/>
        <v>273093.69381817832</v>
      </c>
      <c r="H90" s="31">
        <f t="shared" si="8"/>
        <v>0.3172657654545542</v>
      </c>
    </row>
    <row r="91" spans="1:8" s="21" customFormat="1" x14ac:dyDescent="0.25">
      <c r="A91" s="32" t="s">
        <v>25</v>
      </c>
      <c r="B91" s="33">
        <v>86</v>
      </c>
      <c r="C91" s="24">
        <f t="shared" si="5"/>
        <v>1480.1546784517493</v>
      </c>
      <c r="D91" s="24">
        <f t="shared" si="6"/>
        <v>629.01266605176045</v>
      </c>
      <c r="E91" s="24">
        <f t="shared" si="7"/>
        <v>851.14201239998874</v>
      </c>
      <c r="F91" s="34"/>
      <c r="G91" s="30">
        <f t="shared" si="9"/>
        <v>272464.68115212658</v>
      </c>
      <c r="H91" s="31">
        <f t="shared" si="8"/>
        <v>0.31883829711968353</v>
      </c>
    </row>
    <row r="92" spans="1:8" x14ac:dyDescent="0.25">
      <c r="A92" s="25" t="s">
        <v>25</v>
      </c>
      <c r="B92" s="22">
        <v>87</v>
      </c>
      <c r="C92" s="24">
        <f t="shared" si="5"/>
        <v>1480.1546784517493</v>
      </c>
      <c r="D92" s="24">
        <f t="shared" si="6"/>
        <v>630.97308886095504</v>
      </c>
      <c r="E92" s="24">
        <f t="shared" si="7"/>
        <v>849.18158959079437</v>
      </c>
      <c r="F92" s="24"/>
      <c r="G92" s="30">
        <f t="shared" si="9"/>
        <v>271833.7080632656</v>
      </c>
      <c r="H92" s="31">
        <f t="shared" si="8"/>
        <v>0.32041572984183603</v>
      </c>
    </row>
    <row r="93" spans="1:8" x14ac:dyDescent="0.25">
      <c r="A93" s="25" t="s">
        <v>25</v>
      </c>
      <c r="B93" s="22">
        <v>88</v>
      </c>
      <c r="C93" s="24">
        <f t="shared" si="5"/>
        <v>1480.1546784517493</v>
      </c>
      <c r="D93" s="24">
        <f t="shared" si="6"/>
        <v>632.93962165457174</v>
      </c>
      <c r="E93" s="24">
        <f t="shared" si="7"/>
        <v>847.21505679717768</v>
      </c>
      <c r="F93" s="24"/>
      <c r="G93" s="30">
        <f t="shared" si="9"/>
        <v>271200.76844161103</v>
      </c>
      <c r="H93" s="31">
        <f t="shared" si="8"/>
        <v>0.32199807889597243</v>
      </c>
    </row>
    <row r="94" spans="1:8" x14ac:dyDescent="0.25">
      <c r="A94" s="25" t="s">
        <v>25</v>
      </c>
      <c r="B94" s="22">
        <v>89</v>
      </c>
      <c r="C94" s="24">
        <f t="shared" si="5"/>
        <v>1480.1546784517493</v>
      </c>
      <c r="D94" s="24">
        <f t="shared" si="6"/>
        <v>634.91228347539516</v>
      </c>
      <c r="E94" s="24">
        <f t="shared" si="7"/>
        <v>845.24239497635426</v>
      </c>
      <c r="F94" s="24"/>
      <c r="G94" s="30">
        <f t="shared" si="9"/>
        <v>270565.85615813563</v>
      </c>
      <c r="H94" s="31">
        <f t="shared" si="8"/>
        <v>0.32358535960466089</v>
      </c>
    </row>
    <row r="95" spans="1:8" x14ac:dyDescent="0.25">
      <c r="A95" s="25" t="s">
        <v>25</v>
      </c>
      <c r="B95" s="22">
        <v>90</v>
      </c>
      <c r="C95" s="24">
        <f t="shared" si="5"/>
        <v>1480.1546784517493</v>
      </c>
      <c r="D95" s="24">
        <f t="shared" si="6"/>
        <v>636.89109342556003</v>
      </c>
      <c r="E95" s="24">
        <f t="shared" si="7"/>
        <v>843.26358502618905</v>
      </c>
      <c r="F95" s="24"/>
      <c r="G95" s="30">
        <f t="shared" si="9"/>
        <v>269928.96506471006</v>
      </c>
      <c r="H95" s="31">
        <f t="shared" si="8"/>
        <v>0.32517758733822483</v>
      </c>
    </row>
    <row r="96" spans="1:8" x14ac:dyDescent="0.25">
      <c r="A96" s="25" t="s">
        <v>25</v>
      </c>
      <c r="B96" s="22">
        <v>91</v>
      </c>
      <c r="C96" s="24">
        <f t="shared" si="5"/>
        <v>1480.1546784517493</v>
      </c>
      <c r="D96" s="24">
        <f t="shared" si="6"/>
        <v>638.8760706667365</v>
      </c>
      <c r="E96" s="24">
        <f t="shared" si="7"/>
        <v>841.2786077850127</v>
      </c>
      <c r="F96" s="24"/>
      <c r="G96" s="30">
        <f t="shared" si="9"/>
        <v>269290.08899404336</v>
      </c>
      <c r="H96" s="31">
        <f t="shared" si="8"/>
        <v>0.32677477751489159</v>
      </c>
    </row>
    <row r="97" spans="1:8" x14ac:dyDescent="0.25">
      <c r="A97" s="25" t="s">
        <v>25</v>
      </c>
      <c r="B97" s="22">
        <v>92</v>
      </c>
      <c r="C97" s="24">
        <f t="shared" si="5"/>
        <v>1480.1546784517493</v>
      </c>
      <c r="D97" s="24">
        <f t="shared" si="6"/>
        <v>640.8672344203145</v>
      </c>
      <c r="E97" s="24">
        <f t="shared" si="7"/>
        <v>839.2874440314348</v>
      </c>
      <c r="F97" s="24"/>
      <c r="G97" s="30">
        <f t="shared" si="9"/>
        <v>268649.22175962303</v>
      </c>
      <c r="H97" s="31">
        <f t="shared" si="8"/>
        <v>0.32837694560094244</v>
      </c>
    </row>
    <row r="98" spans="1:8" x14ac:dyDescent="0.25">
      <c r="A98" s="25" t="s">
        <v>25</v>
      </c>
      <c r="B98" s="22">
        <v>93</v>
      </c>
      <c r="C98" s="24">
        <f t="shared" si="5"/>
        <v>1480.1546784517493</v>
      </c>
      <c r="D98" s="24">
        <f t="shared" si="6"/>
        <v>642.86460396759117</v>
      </c>
      <c r="E98" s="24">
        <f t="shared" si="7"/>
        <v>837.29007448415814</v>
      </c>
      <c r="F98" s="24"/>
      <c r="G98" s="30">
        <f t="shared" si="9"/>
        <v>268006.35715565545</v>
      </c>
      <c r="H98" s="31">
        <f t="shared" si="8"/>
        <v>0.32998410711086135</v>
      </c>
    </row>
    <row r="99" spans="1:8" x14ac:dyDescent="0.25">
      <c r="A99" s="25" t="s">
        <v>25</v>
      </c>
      <c r="B99" s="22">
        <v>94</v>
      </c>
      <c r="C99" s="24">
        <f t="shared" si="5"/>
        <v>1480.1546784517493</v>
      </c>
      <c r="D99" s="24">
        <f t="shared" si="6"/>
        <v>644.86819864995675</v>
      </c>
      <c r="E99" s="24">
        <f t="shared" si="7"/>
        <v>835.28647980179255</v>
      </c>
      <c r="F99" s="24"/>
      <c r="G99" s="30">
        <f t="shared" si="9"/>
        <v>267361.48895700549</v>
      </c>
      <c r="H99" s="31">
        <f t="shared" si="8"/>
        <v>0.33159627760748628</v>
      </c>
    </row>
    <row r="100" spans="1:8" x14ac:dyDescent="0.25">
      <c r="A100" s="25" t="s">
        <v>25</v>
      </c>
      <c r="B100" s="22">
        <v>95</v>
      </c>
      <c r="C100" s="24">
        <f t="shared" si="5"/>
        <v>1480.1546784517493</v>
      </c>
      <c r="D100" s="24">
        <f t="shared" si="6"/>
        <v>646.8780378690825</v>
      </c>
      <c r="E100" s="24">
        <f t="shared" si="7"/>
        <v>833.2766405826668</v>
      </c>
      <c r="F100" s="24"/>
      <c r="G100" s="30">
        <f t="shared" si="9"/>
        <v>266714.61091913644</v>
      </c>
      <c r="H100" s="31">
        <f t="shared" si="8"/>
        <v>0.3332134727021589</v>
      </c>
    </row>
    <row r="101" spans="1:8" x14ac:dyDescent="0.25">
      <c r="A101" s="25" t="s">
        <v>25</v>
      </c>
      <c r="B101" s="22">
        <v>96</v>
      </c>
      <c r="C101" s="24">
        <f t="shared" si="5"/>
        <v>1480.1546784517493</v>
      </c>
      <c r="D101" s="24">
        <f t="shared" si="6"/>
        <v>648.89414108710776</v>
      </c>
      <c r="E101" s="24">
        <f t="shared" si="7"/>
        <v>831.26053736464155</v>
      </c>
      <c r="F101" s="24"/>
      <c r="G101" s="30">
        <f t="shared" si="9"/>
        <v>266065.7167780493</v>
      </c>
      <c r="H101" s="31">
        <f t="shared" si="8"/>
        <v>0.33483570805487672</v>
      </c>
    </row>
    <row r="102" spans="1:8" x14ac:dyDescent="0.25">
      <c r="A102" s="25" t="s">
        <v>25</v>
      </c>
      <c r="B102" s="22">
        <v>97</v>
      </c>
      <c r="C102" s="24">
        <f t="shared" si="5"/>
        <v>1480.1546784517493</v>
      </c>
      <c r="D102" s="24">
        <f t="shared" si="6"/>
        <v>650.91652782682922</v>
      </c>
      <c r="E102" s="24">
        <f t="shared" si="7"/>
        <v>829.23815062492008</v>
      </c>
      <c r="F102" s="24"/>
      <c r="G102" s="30">
        <f t="shared" si="9"/>
        <v>265414.8002502225</v>
      </c>
      <c r="H102" s="31">
        <f t="shared" si="8"/>
        <v>0.33646299937444374</v>
      </c>
    </row>
    <row r="103" spans="1:8" x14ac:dyDescent="0.25">
      <c r="A103" s="25" t="s">
        <v>25</v>
      </c>
      <c r="B103" s="22">
        <v>98</v>
      </c>
      <c r="C103" s="24">
        <f t="shared" si="5"/>
        <v>1480.1546784517493</v>
      </c>
      <c r="D103" s="24">
        <f t="shared" si="6"/>
        <v>652.94521767188951</v>
      </c>
      <c r="E103" s="24">
        <f t="shared" si="7"/>
        <v>827.2094607798598</v>
      </c>
      <c r="F103" s="24"/>
      <c r="G103" s="30">
        <f t="shared" si="9"/>
        <v>264761.85503255064</v>
      </c>
      <c r="H103" s="31">
        <f t="shared" si="8"/>
        <v>0.33809536241862342</v>
      </c>
    </row>
    <row r="104" spans="1:8" x14ac:dyDescent="0.25">
      <c r="A104" s="25" t="s">
        <v>25</v>
      </c>
      <c r="B104" s="22">
        <v>99</v>
      </c>
      <c r="C104" s="24">
        <f t="shared" si="5"/>
        <v>1480.1546784517493</v>
      </c>
      <c r="D104" s="24">
        <f t="shared" si="6"/>
        <v>654.98023026696683</v>
      </c>
      <c r="E104" s="24">
        <f t="shared" si="7"/>
        <v>825.17444818478236</v>
      </c>
      <c r="F104" s="24"/>
      <c r="G104" s="30">
        <f t="shared" si="9"/>
        <v>264106.87480228365</v>
      </c>
      <c r="H104" s="31">
        <f t="shared" si="8"/>
        <v>0.33973281299429087</v>
      </c>
    </row>
    <row r="105" spans="1:8" x14ac:dyDescent="0.25">
      <c r="A105" s="25" t="s">
        <v>25</v>
      </c>
      <c r="B105" s="22">
        <v>100</v>
      </c>
      <c r="C105" s="24">
        <f t="shared" si="5"/>
        <v>1480.1546784517493</v>
      </c>
      <c r="D105" s="24">
        <f t="shared" si="6"/>
        <v>657.02158531796556</v>
      </c>
      <c r="E105" s="24">
        <f t="shared" si="7"/>
        <v>823.13309313378352</v>
      </c>
      <c r="F105" s="24"/>
      <c r="G105" s="30">
        <f t="shared" si="9"/>
        <v>263449.85321696568</v>
      </c>
      <c r="H105" s="31">
        <f t="shared" si="8"/>
        <v>0.3413753669575858</v>
      </c>
    </row>
    <row r="106" spans="1:8" x14ac:dyDescent="0.25">
      <c r="A106" s="25" t="s">
        <v>25</v>
      </c>
      <c r="B106" s="22">
        <v>101</v>
      </c>
      <c r="C106" s="24">
        <f t="shared" si="5"/>
        <v>1480.1546784517493</v>
      </c>
      <c r="D106" s="24">
        <f t="shared" si="6"/>
        <v>659.06930259220667</v>
      </c>
      <c r="E106" s="24">
        <f t="shared" si="7"/>
        <v>821.08537585954275</v>
      </c>
      <c r="F106" s="24"/>
      <c r="G106" s="30">
        <f t="shared" si="9"/>
        <v>262790.78391437349</v>
      </c>
      <c r="H106" s="31">
        <f t="shared" si="8"/>
        <v>0.34302304021406627</v>
      </c>
    </row>
    <row r="107" spans="1:8" x14ac:dyDescent="0.25">
      <c r="A107" s="25" t="s">
        <v>25</v>
      </c>
      <c r="B107" s="22">
        <v>102</v>
      </c>
      <c r="C107" s="24">
        <f t="shared" si="5"/>
        <v>1480.1546784517493</v>
      </c>
      <c r="D107" s="24">
        <f t="shared" si="6"/>
        <v>661.12340191861904</v>
      </c>
      <c r="E107" s="24">
        <f t="shared" si="7"/>
        <v>819.03127653313027</v>
      </c>
      <c r="F107" s="24"/>
      <c r="G107" s="30">
        <f t="shared" si="9"/>
        <v>262129.66051245487</v>
      </c>
      <c r="H107" s="31">
        <f t="shared" si="8"/>
        <v>0.34467584871886281</v>
      </c>
    </row>
    <row r="108" spans="1:8" x14ac:dyDescent="0.25">
      <c r="A108" s="25" t="s">
        <v>25</v>
      </c>
      <c r="B108" s="22">
        <v>103</v>
      </c>
      <c r="C108" s="24">
        <f t="shared" si="5"/>
        <v>1480.1546784517493</v>
      </c>
      <c r="D108" s="24">
        <f t="shared" si="6"/>
        <v>663.18390318793195</v>
      </c>
      <c r="E108" s="24">
        <f t="shared" si="7"/>
        <v>816.97077526381736</v>
      </c>
      <c r="F108" s="24"/>
      <c r="G108" s="30">
        <f t="shared" si="9"/>
        <v>261466.47660926695</v>
      </c>
      <c r="H108" s="31">
        <f t="shared" si="8"/>
        <v>0.34633380847683265</v>
      </c>
    </row>
    <row r="109" spans="1:8" x14ac:dyDescent="0.25">
      <c r="A109" s="25" t="s">
        <v>25</v>
      </c>
      <c r="B109" s="22">
        <v>104</v>
      </c>
      <c r="C109" s="24">
        <f t="shared" si="5"/>
        <v>1480.1546784517493</v>
      </c>
      <c r="D109" s="24">
        <f t="shared" si="6"/>
        <v>665.25082635286776</v>
      </c>
      <c r="E109" s="24">
        <f t="shared" si="7"/>
        <v>814.90385209888154</v>
      </c>
      <c r="F109" s="24"/>
      <c r="G109" s="30">
        <f t="shared" si="9"/>
        <v>260801.22578291409</v>
      </c>
      <c r="H109" s="31">
        <f t="shared" si="8"/>
        <v>0.34799693554271477</v>
      </c>
    </row>
    <row r="110" spans="1:8" x14ac:dyDescent="0.25">
      <c r="A110" s="25" t="s">
        <v>25</v>
      </c>
      <c r="B110" s="22">
        <v>105</v>
      </c>
      <c r="C110" s="24">
        <f t="shared" si="5"/>
        <v>1480.1546784517493</v>
      </c>
      <c r="D110" s="24">
        <f t="shared" si="6"/>
        <v>667.32419142833407</v>
      </c>
      <c r="E110" s="24">
        <f t="shared" si="7"/>
        <v>812.83048702341523</v>
      </c>
      <c r="F110" s="24"/>
      <c r="G110" s="30">
        <f t="shared" si="9"/>
        <v>260133.90159148574</v>
      </c>
      <c r="H110" s="31">
        <f t="shared" si="8"/>
        <v>0.34966524602128563</v>
      </c>
    </row>
    <row r="111" spans="1:8" x14ac:dyDescent="0.25">
      <c r="A111" s="25" t="s">
        <v>25</v>
      </c>
      <c r="B111" s="22">
        <v>106</v>
      </c>
      <c r="C111" s="24">
        <f t="shared" si="5"/>
        <v>1480.1546784517493</v>
      </c>
      <c r="D111" s="24">
        <f t="shared" si="6"/>
        <v>669.40401849161913</v>
      </c>
      <c r="E111" s="24">
        <f t="shared" si="7"/>
        <v>810.75065996013018</v>
      </c>
      <c r="F111" s="24"/>
      <c r="G111" s="30">
        <f t="shared" si="9"/>
        <v>259464.49757299412</v>
      </c>
      <c r="H111" s="31">
        <f t="shared" si="8"/>
        <v>0.35133875606751469</v>
      </c>
    </row>
    <row r="112" spans="1:8" x14ac:dyDescent="0.25">
      <c r="A112" s="25" t="s">
        <v>25</v>
      </c>
      <c r="B112" s="22">
        <v>107</v>
      </c>
      <c r="C112" s="24">
        <f t="shared" si="5"/>
        <v>1480.1546784517493</v>
      </c>
      <c r="D112" s="24">
        <f t="shared" si="6"/>
        <v>671.49032768258473</v>
      </c>
      <c r="E112" s="24">
        <f t="shared" si="7"/>
        <v>808.66435076916457</v>
      </c>
      <c r="F112" s="24"/>
      <c r="G112" s="30">
        <f t="shared" si="9"/>
        <v>258793.00724531154</v>
      </c>
      <c r="H112" s="31">
        <f t="shared" si="8"/>
        <v>0.35301748188672116</v>
      </c>
    </row>
    <row r="113" spans="1:8" x14ac:dyDescent="0.25">
      <c r="A113" s="25" t="s">
        <v>25</v>
      </c>
      <c r="B113" s="22">
        <v>108</v>
      </c>
      <c r="C113" s="24">
        <f t="shared" si="5"/>
        <v>1480.1546784517493</v>
      </c>
      <c r="D113" s="24">
        <f t="shared" si="6"/>
        <v>673.58313920386206</v>
      </c>
      <c r="E113" s="24">
        <f t="shared" si="7"/>
        <v>806.57153924788736</v>
      </c>
      <c r="F113" s="24"/>
      <c r="G113" s="30">
        <f t="shared" si="9"/>
        <v>258119.42410610768</v>
      </c>
      <c r="H113" s="31">
        <f t="shared" si="8"/>
        <v>0.35470143973473084</v>
      </c>
    </row>
    <row r="114" spans="1:8" x14ac:dyDescent="0.25">
      <c r="A114" s="25" t="s">
        <v>25</v>
      </c>
      <c r="B114" s="22">
        <v>109</v>
      </c>
      <c r="C114" s="24">
        <f t="shared" si="5"/>
        <v>1480.1546784517493</v>
      </c>
      <c r="D114" s="24">
        <f t="shared" si="6"/>
        <v>675.68247332104738</v>
      </c>
      <c r="E114" s="24">
        <f t="shared" si="7"/>
        <v>804.47220513070181</v>
      </c>
      <c r="F114" s="24"/>
      <c r="G114" s="30">
        <f t="shared" si="9"/>
        <v>257443.74163278664</v>
      </c>
      <c r="H114" s="31">
        <f t="shared" si="8"/>
        <v>0.35639064591803343</v>
      </c>
    </row>
    <row r="115" spans="1:8" x14ac:dyDescent="0.25">
      <c r="A115" s="25" t="s">
        <v>25</v>
      </c>
      <c r="B115" s="22">
        <v>110</v>
      </c>
      <c r="C115" s="24">
        <f t="shared" si="5"/>
        <v>1480.1546784517493</v>
      </c>
      <c r="D115" s="24">
        <f t="shared" si="6"/>
        <v>677.78835036289809</v>
      </c>
      <c r="E115" s="24">
        <f t="shared" si="7"/>
        <v>802.36632808885111</v>
      </c>
      <c r="F115" s="24"/>
      <c r="G115" s="30">
        <f t="shared" si="9"/>
        <v>256765.95328242375</v>
      </c>
      <c r="H115" s="31">
        <f t="shared" si="8"/>
        <v>0.35808511679394062</v>
      </c>
    </row>
    <row r="116" spans="1:8" x14ac:dyDescent="0.25">
      <c r="A116" s="25" t="s">
        <v>25</v>
      </c>
      <c r="B116" s="22">
        <v>111</v>
      </c>
      <c r="C116" s="24">
        <f t="shared" si="5"/>
        <v>1480.1546784517493</v>
      </c>
      <c r="D116" s="24">
        <f t="shared" si="6"/>
        <v>679.90079072152912</v>
      </c>
      <c r="E116" s="24">
        <f t="shared" si="7"/>
        <v>800.25388773022007</v>
      </c>
      <c r="F116" s="24"/>
      <c r="G116" s="30">
        <f t="shared" si="9"/>
        <v>256086.05249170223</v>
      </c>
      <c r="H116" s="31">
        <f t="shared" si="8"/>
        <v>0.35978486877074445</v>
      </c>
    </row>
    <row r="117" spans="1:8" x14ac:dyDescent="0.25">
      <c r="A117" s="25" t="s">
        <v>25</v>
      </c>
      <c r="B117" s="22">
        <v>112</v>
      </c>
      <c r="C117" s="24">
        <f t="shared" si="5"/>
        <v>1480.1546784517493</v>
      </c>
      <c r="D117" s="24">
        <f t="shared" si="6"/>
        <v>682.01981485261126</v>
      </c>
      <c r="E117" s="24">
        <f t="shared" si="7"/>
        <v>798.13486359913816</v>
      </c>
      <c r="F117" s="24"/>
      <c r="G117" s="30">
        <f t="shared" si="9"/>
        <v>255404.0326768496</v>
      </c>
      <c r="H117" s="31">
        <f t="shared" si="8"/>
        <v>0.36148991830787602</v>
      </c>
    </row>
    <row r="118" spans="1:8" x14ac:dyDescent="0.25">
      <c r="A118" s="25" t="s">
        <v>25</v>
      </c>
      <c r="B118" s="22">
        <v>113</v>
      </c>
      <c r="C118" s="24">
        <f t="shared" si="5"/>
        <v>1480.1546784517493</v>
      </c>
      <c r="D118" s="24">
        <f t="shared" si="6"/>
        <v>684.14544327556848</v>
      </c>
      <c r="E118" s="24">
        <f t="shared" si="7"/>
        <v>796.00923517618082</v>
      </c>
      <c r="F118" s="24"/>
      <c r="G118" s="30">
        <f t="shared" si="9"/>
        <v>254719.88723357403</v>
      </c>
      <c r="H118" s="31">
        <f t="shared" si="8"/>
        <v>0.3632002819160649</v>
      </c>
    </row>
    <row r="119" spans="1:8" x14ac:dyDescent="0.25">
      <c r="A119" s="25" t="s">
        <v>25</v>
      </c>
      <c r="B119" s="22">
        <v>114</v>
      </c>
      <c r="C119" s="24">
        <f t="shared" si="5"/>
        <v>1480.1546784517493</v>
      </c>
      <c r="D119" s="24">
        <f t="shared" si="6"/>
        <v>686.27769657377735</v>
      </c>
      <c r="E119" s="24">
        <f t="shared" si="7"/>
        <v>793.87698187797184</v>
      </c>
      <c r="F119" s="24"/>
      <c r="G119" s="30">
        <f t="shared" si="9"/>
        <v>254033.60953700024</v>
      </c>
      <c r="H119" s="31">
        <f t="shared" si="8"/>
        <v>0.36491597615749938</v>
      </c>
    </row>
    <row r="120" spans="1:8" x14ac:dyDescent="0.25">
      <c r="A120" s="25" t="s">
        <v>25</v>
      </c>
      <c r="B120" s="22">
        <v>115</v>
      </c>
      <c r="C120" s="24">
        <f t="shared" si="5"/>
        <v>1480.1546784517493</v>
      </c>
      <c r="D120" s="24">
        <f t="shared" si="6"/>
        <v>688.41659539476564</v>
      </c>
      <c r="E120" s="24">
        <f t="shared" si="7"/>
        <v>791.73808305698356</v>
      </c>
      <c r="F120" s="24"/>
      <c r="G120" s="30">
        <f t="shared" si="9"/>
        <v>253345.19294160549</v>
      </c>
      <c r="H120" s="31">
        <f t="shared" si="8"/>
        <v>0.36663701764598627</v>
      </c>
    </row>
    <row r="121" spans="1:8" x14ac:dyDescent="0.25">
      <c r="A121" s="25" t="s">
        <v>25</v>
      </c>
      <c r="B121" s="22">
        <v>116</v>
      </c>
      <c r="C121" s="24">
        <f t="shared" si="5"/>
        <v>1480.1546784517493</v>
      </c>
      <c r="D121" s="24">
        <f t="shared" si="6"/>
        <v>690.56216045041253</v>
      </c>
      <c r="E121" s="24">
        <f t="shared" si="7"/>
        <v>789.59251800133654</v>
      </c>
      <c r="F121" s="24"/>
      <c r="G121" s="30">
        <f t="shared" si="9"/>
        <v>252654.63078115508</v>
      </c>
      <c r="H121" s="31">
        <f t="shared" si="8"/>
        <v>0.36836342304711228</v>
      </c>
    </row>
    <row r="122" spans="1:8" x14ac:dyDescent="0.25">
      <c r="A122" s="25" t="s">
        <v>25</v>
      </c>
      <c r="B122" s="22">
        <v>117</v>
      </c>
      <c r="C122" s="24">
        <f t="shared" si="5"/>
        <v>1480.1546784517493</v>
      </c>
      <c r="D122" s="24">
        <f t="shared" si="6"/>
        <v>692.71441251714964</v>
      </c>
      <c r="E122" s="24">
        <f t="shared" si="7"/>
        <v>787.44026593459955</v>
      </c>
      <c r="F122" s="24"/>
      <c r="G122" s="30">
        <f t="shared" si="9"/>
        <v>251961.91636863793</v>
      </c>
      <c r="H122" s="31">
        <f t="shared" si="8"/>
        <v>0.37009520907840515</v>
      </c>
    </row>
    <row r="123" spans="1:8" x14ac:dyDescent="0.25">
      <c r="A123" s="25" t="s">
        <v>25</v>
      </c>
      <c r="B123" s="22">
        <v>118</v>
      </c>
      <c r="C123" s="24">
        <f t="shared" si="5"/>
        <v>1480.1546784517493</v>
      </c>
      <c r="D123" s="24">
        <f t="shared" si="6"/>
        <v>694.87337243616162</v>
      </c>
      <c r="E123" s="24">
        <f t="shared" si="7"/>
        <v>785.28130601558769</v>
      </c>
      <c r="F123" s="24"/>
      <c r="G123" s="30">
        <f t="shared" si="9"/>
        <v>251267.04299620178</v>
      </c>
      <c r="H123" s="31">
        <f t="shared" si="8"/>
        <v>0.37183239250949557</v>
      </c>
    </row>
    <row r="124" spans="1:8" x14ac:dyDescent="0.25">
      <c r="A124" s="25" t="s">
        <v>25</v>
      </c>
      <c r="B124" s="22">
        <v>119</v>
      </c>
      <c r="C124" s="24">
        <f t="shared" si="5"/>
        <v>1480.1546784517493</v>
      </c>
      <c r="D124" s="24">
        <f t="shared" si="6"/>
        <v>697.03906111358754</v>
      </c>
      <c r="E124" s="24">
        <f t="shared" si="7"/>
        <v>783.11561733816177</v>
      </c>
      <c r="F124" s="24"/>
      <c r="G124" s="30">
        <f t="shared" si="9"/>
        <v>250570.0039350882</v>
      </c>
      <c r="H124" s="31">
        <f t="shared" si="8"/>
        <v>0.37357499016227952</v>
      </c>
    </row>
    <row r="125" spans="1:8" x14ac:dyDescent="0.25">
      <c r="A125" s="25" t="s">
        <v>25</v>
      </c>
      <c r="B125" s="22">
        <v>120</v>
      </c>
      <c r="C125" s="24">
        <f t="shared" si="5"/>
        <v>1480.1546784517493</v>
      </c>
      <c r="D125" s="24">
        <f t="shared" si="6"/>
        <v>699.21149952072494</v>
      </c>
      <c r="E125" s="24">
        <f t="shared" si="7"/>
        <v>780.94317893102425</v>
      </c>
      <c r="F125" s="24"/>
      <c r="G125" s="30">
        <f t="shared" si="9"/>
        <v>249870.79243556748</v>
      </c>
      <c r="H125" s="31">
        <f t="shared" si="8"/>
        <v>0.37532301891108133</v>
      </c>
    </row>
    <row r="126" spans="1:8" x14ac:dyDescent="0.25">
      <c r="A126" s="25" t="s">
        <v>25</v>
      </c>
      <c r="B126" s="22">
        <v>121</v>
      </c>
      <c r="C126" s="24">
        <f t="shared" si="5"/>
        <v>1480.1546784517493</v>
      </c>
      <c r="D126" s="24">
        <f t="shared" si="6"/>
        <v>701.39070869423119</v>
      </c>
      <c r="E126" s="24">
        <f t="shared" si="7"/>
        <v>778.76396975751811</v>
      </c>
      <c r="F126" s="24"/>
      <c r="G126" s="30">
        <f t="shared" si="9"/>
        <v>249169.40172687324</v>
      </c>
      <c r="H126" s="31">
        <f t="shared" si="8"/>
        <v>0.37707649568281687</v>
      </c>
    </row>
    <row r="127" spans="1:8" x14ac:dyDescent="0.25">
      <c r="A127" s="25" t="s">
        <v>25</v>
      </c>
      <c r="B127" s="22">
        <v>122</v>
      </c>
      <c r="C127" s="24">
        <f t="shared" si="5"/>
        <v>1480.1546784517493</v>
      </c>
      <c r="D127" s="24">
        <f t="shared" si="6"/>
        <v>703.57670973632821</v>
      </c>
      <c r="E127" s="24">
        <f t="shared" si="7"/>
        <v>776.57796871542109</v>
      </c>
      <c r="F127" s="24"/>
      <c r="G127" s="30">
        <f t="shared" si="9"/>
        <v>248465.8250171369</v>
      </c>
      <c r="H127" s="31">
        <f t="shared" si="8"/>
        <v>0.37883543745715775</v>
      </c>
    </row>
    <row r="128" spans="1:8" x14ac:dyDescent="0.25">
      <c r="A128" s="25" t="s">
        <v>25</v>
      </c>
      <c r="B128" s="22">
        <v>123</v>
      </c>
      <c r="C128" s="24">
        <f t="shared" si="5"/>
        <v>1480.1546784517493</v>
      </c>
      <c r="D128" s="24">
        <f t="shared" si="6"/>
        <v>705.76952381500644</v>
      </c>
      <c r="E128" s="24">
        <f t="shared" si="7"/>
        <v>774.38515463674287</v>
      </c>
      <c r="F128" s="24"/>
      <c r="G128" s="30">
        <f t="shared" si="9"/>
        <v>247760.05549332188</v>
      </c>
      <c r="H128" s="31">
        <f t="shared" si="8"/>
        <v>0.38059986126669532</v>
      </c>
    </row>
    <row r="129" spans="1:8" x14ac:dyDescent="0.25">
      <c r="A129" s="25" t="s">
        <v>25</v>
      </c>
      <c r="B129" s="22">
        <v>124</v>
      </c>
      <c r="C129" s="24">
        <f t="shared" si="5"/>
        <v>1480.1546784517493</v>
      </c>
      <c r="D129" s="24">
        <f t="shared" si="6"/>
        <v>707.9691721642298</v>
      </c>
      <c r="E129" s="24">
        <f t="shared" si="7"/>
        <v>772.18550628751939</v>
      </c>
      <c r="F129" s="24"/>
      <c r="G129" s="30">
        <f t="shared" si="9"/>
        <v>247052.08632115767</v>
      </c>
      <c r="H129" s="31">
        <f t="shared" si="8"/>
        <v>0.38236978419710582</v>
      </c>
    </row>
    <row r="130" spans="1:8" x14ac:dyDescent="0.25">
      <c r="A130" s="25" t="s">
        <v>25</v>
      </c>
      <c r="B130" s="22">
        <v>125</v>
      </c>
      <c r="C130" s="24">
        <f t="shared" si="5"/>
        <v>1480.1546784517493</v>
      </c>
      <c r="D130" s="24">
        <f t="shared" si="6"/>
        <v>710.17567608414163</v>
      </c>
      <c r="E130" s="24">
        <f t="shared" si="7"/>
        <v>769.97900236760768</v>
      </c>
      <c r="F130" s="24"/>
      <c r="G130" s="30">
        <f t="shared" si="9"/>
        <v>246341.91064507351</v>
      </c>
      <c r="H130" s="31">
        <f t="shared" si="8"/>
        <v>0.38414522338731621</v>
      </c>
    </row>
    <row r="131" spans="1:8" x14ac:dyDescent="0.25">
      <c r="A131" s="25" t="s">
        <v>25</v>
      </c>
      <c r="B131" s="22">
        <v>126</v>
      </c>
      <c r="C131" s="24">
        <f t="shared" si="5"/>
        <v>1480.1546784517493</v>
      </c>
      <c r="D131" s="24">
        <f t="shared" si="6"/>
        <v>712.38905694127072</v>
      </c>
      <c r="E131" s="24">
        <f t="shared" si="7"/>
        <v>767.76562151047858</v>
      </c>
      <c r="F131" s="24"/>
      <c r="G131" s="30">
        <f t="shared" si="9"/>
        <v>245629.52158813225</v>
      </c>
      <c r="H131" s="31">
        <f t="shared" si="8"/>
        <v>0.38592619602966938</v>
      </c>
    </row>
    <row r="132" spans="1:8" x14ac:dyDescent="0.25">
      <c r="A132" s="25" t="s">
        <v>25</v>
      </c>
      <c r="B132" s="22">
        <v>127</v>
      </c>
      <c r="C132" s="24">
        <f t="shared" si="5"/>
        <v>1480.1546784517493</v>
      </c>
      <c r="D132" s="24">
        <f t="shared" si="6"/>
        <v>714.60933616873763</v>
      </c>
      <c r="E132" s="24">
        <f t="shared" si="7"/>
        <v>765.54534228301156</v>
      </c>
      <c r="F132" s="24"/>
      <c r="G132" s="30">
        <f t="shared" si="9"/>
        <v>244914.91225196351</v>
      </c>
      <c r="H132" s="31">
        <f t="shared" si="8"/>
        <v>0.38771271937009122</v>
      </c>
    </row>
    <row r="133" spans="1:8" x14ac:dyDescent="0.25">
      <c r="A133" s="25" t="s">
        <v>25</v>
      </c>
      <c r="B133" s="22">
        <v>128</v>
      </c>
      <c r="C133" s="24">
        <f t="shared" si="5"/>
        <v>1480.1546784517493</v>
      </c>
      <c r="D133" s="24">
        <f t="shared" si="6"/>
        <v>716.83653526646344</v>
      </c>
      <c r="E133" s="24">
        <f t="shared" si="7"/>
        <v>763.31814318528586</v>
      </c>
      <c r="F133" s="24"/>
      <c r="G133" s="30">
        <f t="shared" si="9"/>
        <v>244198.07571669706</v>
      </c>
      <c r="H133" s="31">
        <f t="shared" si="8"/>
        <v>0.38950481070825738</v>
      </c>
    </row>
    <row r="134" spans="1:8" x14ac:dyDescent="0.25">
      <c r="A134" s="25" t="s">
        <v>25</v>
      </c>
      <c r="B134" s="22">
        <v>129</v>
      </c>
      <c r="C134" s="24">
        <f t="shared" si="5"/>
        <v>1480.1546784517493</v>
      </c>
      <c r="D134" s="24">
        <f t="shared" si="6"/>
        <v>719.07067580137732</v>
      </c>
      <c r="E134" s="24">
        <f t="shared" si="7"/>
        <v>761.08400265037199</v>
      </c>
      <c r="F134" s="24"/>
      <c r="G134" s="30">
        <f t="shared" si="9"/>
        <v>243479.00504089569</v>
      </c>
      <c r="H134" s="31">
        <f t="shared" si="8"/>
        <v>0.3913024873977608</v>
      </c>
    </row>
    <row r="135" spans="1:8" x14ac:dyDescent="0.25">
      <c r="A135" s="25" t="s">
        <v>25</v>
      </c>
      <c r="B135" s="22">
        <v>130</v>
      </c>
      <c r="C135" s="24">
        <f t="shared" ref="C135:C198" si="10">PMT($B$3/12,360,-$B$2)</f>
        <v>1480.1546784517493</v>
      </c>
      <c r="D135" s="24">
        <f t="shared" ref="D135:D198" si="11">PPMT($B$3/12,B135,360,-$B$2)</f>
        <v>721.31177940762495</v>
      </c>
      <c r="E135" s="24">
        <f t="shared" ref="E135:E198" si="12">IPMT($B$3/12,B135,360,-$B$2)</f>
        <v>758.84289904412424</v>
      </c>
      <c r="F135" s="24"/>
      <c r="G135" s="30">
        <f t="shared" si="9"/>
        <v>242757.69326148805</v>
      </c>
      <c r="H135" s="31">
        <f t="shared" ref="H135:H198" si="13">($B$1-G135)/$B$1</f>
        <v>0.3931057668462799</v>
      </c>
    </row>
    <row r="136" spans="1:8" x14ac:dyDescent="0.25">
      <c r="A136" s="25" t="s">
        <v>25</v>
      </c>
      <c r="B136" s="22">
        <v>131</v>
      </c>
      <c r="C136" s="24">
        <f t="shared" si="10"/>
        <v>1480.1546784517493</v>
      </c>
      <c r="D136" s="24">
        <f t="shared" si="11"/>
        <v>723.55986778677868</v>
      </c>
      <c r="E136" s="24">
        <f t="shared" si="12"/>
        <v>756.59481066497051</v>
      </c>
      <c r="F136" s="24"/>
      <c r="G136" s="30">
        <f t="shared" ref="G136:G199" si="14">G135-D136</f>
        <v>242034.13339370128</v>
      </c>
      <c r="H136" s="31">
        <f t="shared" si="13"/>
        <v>0.3949146665157468</v>
      </c>
    </row>
    <row r="137" spans="1:8" x14ac:dyDescent="0.25">
      <c r="A137" s="25" t="s">
        <v>25</v>
      </c>
      <c r="B137" s="22">
        <v>132</v>
      </c>
      <c r="C137" s="24">
        <f t="shared" si="10"/>
        <v>1480.1546784517493</v>
      </c>
      <c r="D137" s="24">
        <f t="shared" si="11"/>
        <v>725.81496270804757</v>
      </c>
      <c r="E137" s="24">
        <f t="shared" si="12"/>
        <v>754.33971574370162</v>
      </c>
      <c r="F137" s="24"/>
      <c r="G137" s="30">
        <f t="shared" si="14"/>
        <v>241308.31843099324</v>
      </c>
      <c r="H137" s="31">
        <f t="shared" si="13"/>
        <v>0.39672920392251693</v>
      </c>
    </row>
    <row r="138" spans="1:8" x14ac:dyDescent="0.25">
      <c r="A138" s="25" t="s">
        <v>25</v>
      </c>
      <c r="B138" s="22">
        <v>133</v>
      </c>
      <c r="C138" s="24">
        <f t="shared" si="10"/>
        <v>1480.1546784517493</v>
      </c>
      <c r="D138" s="24">
        <f t="shared" si="11"/>
        <v>728.07708600848764</v>
      </c>
      <c r="E138" s="24">
        <f t="shared" si="12"/>
        <v>752.07759244326178</v>
      </c>
      <c r="F138" s="24"/>
      <c r="G138" s="30">
        <f t="shared" si="14"/>
        <v>240580.24134498477</v>
      </c>
      <c r="H138" s="31">
        <f t="shared" si="13"/>
        <v>0.39854939663753808</v>
      </c>
    </row>
    <row r="139" spans="1:8" x14ac:dyDescent="0.25">
      <c r="A139" s="25" t="s">
        <v>25</v>
      </c>
      <c r="B139" s="22">
        <v>134</v>
      </c>
      <c r="C139" s="24">
        <f t="shared" si="10"/>
        <v>1480.1546784517493</v>
      </c>
      <c r="D139" s="24">
        <f t="shared" si="11"/>
        <v>730.34625959321397</v>
      </c>
      <c r="E139" s="24">
        <f t="shared" si="12"/>
        <v>749.80841885853533</v>
      </c>
      <c r="F139" s="24"/>
      <c r="G139" s="30">
        <f t="shared" si="14"/>
        <v>239849.89508539156</v>
      </c>
      <c r="H139" s="31">
        <f t="shared" si="13"/>
        <v>0.40037526228652109</v>
      </c>
    </row>
    <row r="140" spans="1:8" x14ac:dyDescent="0.25">
      <c r="A140" s="25" t="s">
        <v>25</v>
      </c>
      <c r="B140" s="22">
        <v>135</v>
      </c>
      <c r="C140" s="24">
        <f t="shared" si="10"/>
        <v>1480.1546784517493</v>
      </c>
      <c r="D140" s="24">
        <f t="shared" si="11"/>
        <v>732.62250543561299</v>
      </c>
      <c r="E140" s="24">
        <f t="shared" si="12"/>
        <v>747.53217301613631</v>
      </c>
      <c r="F140" s="24"/>
      <c r="G140" s="30">
        <f t="shared" si="14"/>
        <v>239117.27257995596</v>
      </c>
      <c r="H140" s="31">
        <f t="shared" si="13"/>
        <v>0.40220681855011009</v>
      </c>
    </row>
    <row r="141" spans="1:8" x14ac:dyDescent="0.25">
      <c r="A141" s="25" t="s">
        <v>25</v>
      </c>
      <c r="B141" s="22">
        <v>136</v>
      </c>
      <c r="C141" s="24">
        <f t="shared" si="10"/>
        <v>1480.1546784517493</v>
      </c>
      <c r="D141" s="24">
        <f t="shared" si="11"/>
        <v>734.90584557755381</v>
      </c>
      <c r="E141" s="24">
        <f t="shared" si="12"/>
        <v>745.24883287419561</v>
      </c>
      <c r="F141" s="24"/>
      <c r="G141" s="30">
        <f t="shared" si="14"/>
        <v>238382.36673437839</v>
      </c>
      <c r="H141" s="31">
        <f t="shared" si="13"/>
        <v>0.40404408316405405</v>
      </c>
    </row>
    <row r="142" spans="1:8" x14ac:dyDescent="0.25">
      <c r="A142" s="25" t="s">
        <v>25</v>
      </c>
      <c r="B142" s="22">
        <v>137</v>
      </c>
      <c r="C142" s="24">
        <f t="shared" si="10"/>
        <v>1480.1546784517493</v>
      </c>
      <c r="D142" s="24">
        <f t="shared" si="11"/>
        <v>737.19630212960396</v>
      </c>
      <c r="E142" s="24">
        <f t="shared" si="12"/>
        <v>742.95837632214523</v>
      </c>
      <c r="F142" s="24"/>
      <c r="G142" s="30">
        <f t="shared" si="14"/>
        <v>237645.17043224879</v>
      </c>
      <c r="H142" s="31">
        <f t="shared" si="13"/>
        <v>0.40588707391937801</v>
      </c>
    </row>
    <row r="143" spans="1:8" x14ac:dyDescent="0.25">
      <c r="A143" s="25" t="s">
        <v>25</v>
      </c>
      <c r="B143" s="22">
        <v>138</v>
      </c>
      <c r="C143" s="24">
        <f t="shared" si="10"/>
        <v>1480.1546784517493</v>
      </c>
      <c r="D143" s="24">
        <f t="shared" si="11"/>
        <v>739.49389727124117</v>
      </c>
      <c r="E143" s="24">
        <f t="shared" si="12"/>
        <v>740.66078118050814</v>
      </c>
      <c r="F143" s="24"/>
      <c r="G143" s="30">
        <f t="shared" si="14"/>
        <v>236905.67653497754</v>
      </c>
      <c r="H143" s="31">
        <f t="shared" si="13"/>
        <v>0.40773580866255615</v>
      </c>
    </row>
    <row r="144" spans="1:8" x14ac:dyDescent="0.25">
      <c r="A144" s="25" t="s">
        <v>25</v>
      </c>
      <c r="B144" s="22">
        <v>139</v>
      </c>
      <c r="C144" s="24">
        <f t="shared" si="10"/>
        <v>1480.1546784517493</v>
      </c>
      <c r="D144" s="24">
        <f t="shared" si="11"/>
        <v>741.79865325106982</v>
      </c>
      <c r="E144" s="24">
        <f t="shared" si="12"/>
        <v>738.35602520067937</v>
      </c>
      <c r="F144" s="24"/>
      <c r="G144" s="30">
        <f t="shared" si="14"/>
        <v>236163.87788172645</v>
      </c>
      <c r="H144" s="31">
        <f t="shared" si="13"/>
        <v>0.40959030529568385</v>
      </c>
    </row>
    <row r="145" spans="1:8" x14ac:dyDescent="0.25">
      <c r="A145" s="25" t="s">
        <v>25</v>
      </c>
      <c r="B145" s="22">
        <v>140</v>
      </c>
      <c r="C145" s="24">
        <f t="shared" si="10"/>
        <v>1480.1546784517493</v>
      </c>
      <c r="D145" s="24">
        <f t="shared" si="11"/>
        <v>744.11059238703581</v>
      </c>
      <c r="E145" s="24">
        <f t="shared" si="12"/>
        <v>736.0440860647135</v>
      </c>
      <c r="F145" s="24"/>
      <c r="G145" s="30">
        <f t="shared" si="14"/>
        <v>235419.76728933942</v>
      </c>
      <c r="H145" s="31">
        <f t="shared" si="13"/>
        <v>0.41145058177665145</v>
      </c>
    </row>
    <row r="146" spans="1:8" x14ac:dyDescent="0.25">
      <c r="A146" s="25" t="s">
        <v>25</v>
      </c>
      <c r="B146" s="22">
        <v>141</v>
      </c>
      <c r="C146" s="24">
        <f t="shared" si="10"/>
        <v>1480.1546784517493</v>
      </c>
      <c r="D146" s="24">
        <f t="shared" si="11"/>
        <v>746.42973706664202</v>
      </c>
      <c r="E146" s="24">
        <f t="shared" si="12"/>
        <v>733.7249413851074</v>
      </c>
      <c r="F146" s="24"/>
      <c r="G146" s="30">
        <f t="shared" si="14"/>
        <v>234673.33755227277</v>
      </c>
      <c r="H146" s="31">
        <f t="shared" si="13"/>
        <v>0.41331665611931806</v>
      </c>
    </row>
    <row r="147" spans="1:8" x14ac:dyDescent="0.25">
      <c r="A147" s="25" t="s">
        <v>25</v>
      </c>
      <c r="B147" s="22">
        <v>142</v>
      </c>
      <c r="C147" s="24">
        <f t="shared" si="10"/>
        <v>1480.1546784517493</v>
      </c>
      <c r="D147" s="24">
        <f t="shared" si="11"/>
        <v>748.75610974716642</v>
      </c>
      <c r="E147" s="24">
        <f t="shared" si="12"/>
        <v>731.39856870458289</v>
      </c>
      <c r="F147" s="24"/>
      <c r="G147" s="30">
        <f t="shared" si="14"/>
        <v>233924.58144252561</v>
      </c>
      <c r="H147" s="31">
        <f t="shared" si="13"/>
        <v>0.41518854639368596</v>
      </c>
    </row>
    <row r="148" spans="1:8" x14ac:dyDescent="0.25">
      <c r="A148" s="25" t="s">
        <v>25</v>
      </c>
      <c r="B148" s="22">
        <v>143</v>
      </c>
      <c r="C148" s="24">
        <f t="shared" si="10"/>
        <v>1480.1546784517493</v>
      </c>
      <c r="D148" s="24">
        <f t="shared" si="11"/>
        <v>751.08973295587839</v>
      </c>
      <c r="E148" s="24">
        <f t="shared" si="12"/>
        <v>729.06494549587092</v>
      </c>
      <c r="F148" s="24"/>
      <c r="G148" s="30">
        <f t="shared" si="14"/>
        <v>233173.49170956973</v>
      </c>
      <c r="H148" s="31">
        <f t="shared" si="13"/>
        <v>0.41706627072607566</v>
      </c>
    </row>
    <row r="149" spans="1:8" x14ac:dyDescent="0.25">
      <c r="A149" s="25" t="s">
        <v>25</v>
      </c>
      <c r="B149" s="22">
        <v>144</v>
      </c>
      <c r="C149" s="24">
        <f t="shared" si="10"/>
        <v>1480.1546784517493</v>
      </c>
      <c r="D149" s="24">
        <f t="shared" si="11"/>
        <v>753.43062929025734</v>
      </c>
      <c r="E149" s="24">
        <f t="shared" si="12"/>
        <v>726.72404916149185</v>
      </c>
      <c r="F149" s="24"/>
      <c r="G149" s="30">
        <f t="shared" si="14"/>
        <v>232420.06108027947</v>
      </c>
      <c r="H149" s="31">
        <f t="shared" si="13"/>
        <v>0.41894984729930135</v>
      </c>
    </row>
    <row r="150" spans="1:8" x14ac:dyDescent="0.25">
      <c r="A150" s="25" t="s">
        <v>25</v>
      </c>
      <c r="B150" s="22">
        <v>145</v>
      </c>
      <c r="C150" s="24">
        <f t="shared" si="10"/>
        <v>1480.1546784517493</v>
      </c>
      <c r="D150" s="24">
        <f t="shared" si="11"/>
        <v>755.77882141821215</v>
      </c>
      <c r="E150" s="24">
        <f t="shared" si="12"/>
        <v>724.37585703353705</v>
      </c>
      <c r="F150" s="24"/>
      <c r="G150" s="30">
        <f t="shared" si="14"/>
        <v>231664.28225886126</v>
      </c>
      <c r="H150" s="31">
        <f t="shared" si="13"/>
        <v>0.42083929435284684</v>
      </c>
    </row>
    <row r="151" spans="1:8" x14ac:dyDescent="0.25">
      <c r="A151" s="25" t="s">
        <v>25</v>
      </c>
      <c r="B151" s="22">
        <v>146</v>
      </c>
      <c r="C151" s="24">
        <f t="shared" si="10"/>
        <v>1480.1546784517493</v>
      </c>
      <c r="D151" s="24">
        <f t="shared" si="11"/>
        <v>758.13433207829894</v>
      </c>
      <c r="E151" s="24">
        <f t="shared" si="12"/>
        <v>722.02034637345025</v>
      </c>
      <c r="F151" s="24"/>
      <c r="G151" s="30">
        <f t="shared" si="14"/>
        <v>230906.14792678296</v>
      </c>
      <c r="H151" s="31">
        <f t="shared" si="13"/>
        <v>0.42273463018304264</v>
      </c>
    </row>
    <row r="152" spans="1:8" x14ac:dyDescent="0.25">
      <c r="A152" s="25" t="s">
        <v>25</v>
      </c>
      <c r="B152" s="22">
        <v>147</v>
      </c>
      <c r="C152" s="24">
        <f t="shared" si="10"/>
        <v>1480.1546784517493</v>
      </c>
      <c r="D152" s="24">
        <f t="shared" si="11"/>
        <v>760.49718407994283</v>
      </c>
      <c r="E152" s="24">
        <f t="shared" si="12"/>
        <v>719.65749437180625</v>
      </c>
      <c r="F152" s="24"/>
      <c r="G152" s="30">
        <f t="shared" si="14"/>
        <v>230145.650742703</v>
      </c>
      <c r="H152" s="31">
        <f t="shared" si="13"/>
        <v>0.42463587314324247</v>
      </c>
    </row>
    <row r="153" spans="1:8" x14ac:dyDescent="0.25">
      <c r="A153" s="25" t="s">
        <v>25</v>
      </c>
      <c r="B153" s="22">
        <v>148</v>
      </c>
      <c r="C153" s="24">
        <f t="shared" si="10"/>
        <v>1480.1546784517493</v>
      </c>
      <c r="D153" s="24">
        <f t="shared" si="11"/>
        <v>762.86740030365877</v>
      </c>
      <c r="E153" s="24">
        <f t="shared" si="12"/>
        <v>717.28727814809042</v>
      </c>
      <c r="F153" s="24"/>
      <c r="G153" s="30">
        <f t="shared" si="14"/>
        <v>229382.78334239934</v>
      </c>
      <c r="H153" s="31">
        <f t="shared" si="13"/>
        <v>0.42654304164400164</v>
      </c>
    </row>
    <row r="154" spans="1:8" x14ac:dyDescent="0.25">
      <c r="A154" s="25" t="s">
        <v>25</v>
      </c>
      <c r="B154" s="22">
        <v>149</v>
      </c>
      <c r="C154" s="24">
        <f t="shared" si="10"/>
        <v>1480.1546784517493</v>
      </c>
      <c r="D154" s="24">
        <f t="shared" si="11"/>
        <v>765.2450037012718</v>
      </c>
      <c r="E154" s="24">
        <f t="shared" si="12"/>
        <v>714.90967475047751</v>
      </c>
      <c r="F154" s="24"/>
      <c r="G154" s="30">
        <f t="shared" si="14"/>
        <v>228617.53833869807</v>
      </c>
      <c r="H154" s="31">
        <f t="shared" si="13"/>
        <v>0.42845615415325483</v>
      </c>
    </row>
    <row r="155" spans="1:8" x14ac:dyDescent="0.25">
      <c r="A155" s="25" t="s">
        <v>25</v>
      </c>
      <c r="B155" s="22">
        <v>150</v>
      </c>
      <c r="C155" s="24">
        <f t="shared" si="10"/>
        <v>1480.1546784517493</v>
      </c>
      <c r="D155" s="24">
        <f t="shared" si="11"/>
        <v>767.63001729614086</v>
      </c>
      <c r="E155" s="24">
        <f t="shared" si="12"/>
        <v>712.52466115560844</v>
      </c>
      <c r="F155" s="24"/>
      <c r="G155" s="30">
        <f t="shared" si="14"/>
        <v>227849.90832140192</v>
      </c>
      <c r="H155" s="31">
        <f t="shared" si="13"/>
        <v>0.43037522919649518</v>
      </c>
    </row>
    <row r="156" spans="1:8" x14ac:dyDescent="0.25">
      <c r="A156" s="25" t="s">
        <v>25</v>
      </c>
      <c r="B156" s="22">
        <v>151</v>
      </c>
      <c r="C156" s="24">
        <f t="shared" si="10"/>
        <v>1480.1546784517493</v>
      </c>
      <c r="D156" s="24">
        <f t="shared" si="11"/>
        <v>770.02246418338052</v>
      </c>
      <c r="E156" s="24">
        <f t="shared" si="12"/>
        <v>710.1322142683689</v>
      </c>
      <c r="F156" s="24"/>
      <c r="G156" s="30">
        <f t="shared" si="14"/>
        <v>227079.88585721853</v>
      </c>
      <c r="H156" s="31">
        <f t="shared" si="13"/>
        <v>0.4323002853569537</v>
      </c>
    </row>
    <row r="157" spans="1:8" x14ac:dyDescent="0.25">
      <c r="A157" s="25" t="s">
        <v>25</v>
      </c>
      <c r="B157" s="22">
        <v>152</v>
      </c>
      <c r="C157" s="24">
        <f t="shared" si="10"/>
        <v>1480.1546784517493</v>
      </c>
      <c r="D157" s="24">
        <f t="shared" si="11"/>
        <v>772.42236753008524</v>
      </c>
      <c r="E157" s="24">
        <f t="shared" si="12"/>
        <v>707.73231092166407</v>
      </c>
      <c r="F157" s="24"/>
      <c r="G157" s="30">
        <f t="shared" si="14"/>
        <v>226307.46348968844</v>
      </c>
      <c r="H157" s="31">
        <f t="shared" si="13"/>
        <v>0.43423134127577889</v>
      </c>
    </row>
    <row r="158" spans="1:8" x14ac:dyDescent="0.25">
      <c r="A158" s="25" t="s">
        <v>25</v>
      </c>
      <c r="B158" s="22">
        <v>153</v>
      </c>
      <c r="C158" s="24">
        <f t="shared" si="10"/>
        <v>1480.1546784517493</v>
      </c>
      <c r="D158" s="24">
        <f t="shared" si="11"/>
        <v>774.82975057555404</v>
      </c>
      <c r="E158" s="24">
        <f t="shared" si="12"/>
        <v>705.32492787619515</v>
      </c>
      <c r="F158" s="24"/>
      <c r="G158" s="30">
        <f t="shared" si="14"/>
        <v>225532.63373911288</v>
      </c>
      <c r="H158" s="31">
        <f t="shared" si="13"/>
        <v>0.43616841565221781</v>
      </c>
    </row>
    <row r="159" spans="1:8" x14ac:dyDescent="0.25">
      <c r="A159" s="25" t="s">
        <v>25</v>
      </c>
      <c r="B159" s="22">
        <v>154</v>
      </c>
      <c r="C159" s="24">
        <f t="shared" si="10"/>
        <v>1480.1546784517493</v>
      </c>
      <c r="D159" s="24">
        <f t="shared" si="11"/>
        <v>777.2446366315146</v>
      </c>
      <c r="E159" s="24">
        <f t="shared" si="12"/>
        <v>702.91004182023471</v>
      </c>
      <c r="F159" s="24"/>
      <c r="G159" s="30">
        <f t="shared" si="14"/>
        <v>224755.38910248136</v>
      </c>
      <c r="H159" s="31">
        <f t="shared" si="13"/>
        <v>0.43811152724379659</v>
      </c>
    </row>
    <row r="160" spans="1:8" x14ac:dyDescent="0.25">
      <c r="A160" s="25" t="s">
        <v>25</v>
      </c>
      <c r="B160" s="22">
        <v>155</v>
      </c>
      <c r="C160" s="24">
        <f t="shared" si="10"/>
        <v>1480.1546784517493</v>
      </c>
      <c r="D160" s="24">
        <f t="shared" si="11"/>
        <v>779.66704908234931</v>
      </c>
      <c r="E160" s="24">
        <f t="shared" si="12"/>
        <v>700.48762936939988</v>
      </c>
      <c r="F160" s="24"/>
      <c r="G160" s="30">
        <f t="shared" si="14"/>
        <v>223975.72205339902</v>
      </c>
      <c r="H160" s="31">
        <f t="shared" si="13"/>
        <v>0.44006069486650246</v>
      </c>
    </row>
    <row r="161" spans="1:8" x14ac:dyDescent="0.25">
      <c r="A161" s="25" t="s">
        <v>25</v>
      </c>
      <c r="B161" s="22">
        <v>156</v>
      </c>
      <c r="C161" s="24">
        <f t="shared" si="10"/>
        <v>1480.1546784517493</v>
      </c>
      <c r="D161" s="24">
        <f t="shared" si="11"/>
        <v>782.09701138532273</v>
      </c>
      <c r="E161" s="24">
        <f t="shared" si="12"/>
        <v>698.05766706642657</v>
      </c>
      <c r="F161" s="24"/>
      <c r="G161" s="30">
        <f t="shared" si="14"/>
        <v>223193.62504201371</v>
      </c>
      <c r="H161" s="31">
        <f t="shared" si="13"/>
        <v>0.44201593739496575</v>
      </c>
    </row>
    <row r="162" spans="1:8" x14ac:dyDescent="0.25">
      <c r="A162" s="25" t="s">
        <v>25</v>
      </c>
      <c r="B162" s="22">
        <v>157</v>
      </c>
      <c r="C162" s="24">
        <f t="shared" si="10"/>
        <v>1480.1546784517493</v>
      </c>
      <c r="D162" s="24">
        <f t="shared" si="11"/>
        <v>784.53454707080698</v>
      </c>
      <c r="E162" s="24">
        <f t="shared" si="12"/>
        <v>695.62013138094233</v>
      </c>
      <c r="F162" s="24"/>
      <c r="G162" s="30">
        <f t="shared" si="14"/>
        <v>222409.09049494291</v>
      </c>
      <c r="H162" s="31">
        <f t="shared" si="13"/>
        <v>0.44397727376264273</v>
      </c>
    </row>
    <row r="163" spans="1:8" x14ac:dyDescent="0.25">
      <c r="A163" s="25" t="s">
        <v>25</v>
      </c>
      <c r="B163" s="22">
        <v>158</v>
      </c>
      <c r="C163" s="24">
        <f t="shared" si="10"/>
        <v>1480.1546784517493</v>
      </c>
      <c r="D163" s="24">
        <f t="shared" si="11"/>
        <v>786.97967974251105</v>
      </c>
      <c r="E163" s="24">
        <f t="shared" si="12"/>
        <v>693.17499870923825</v>
      </c>
      <c r="F163" s="24"/>
      <c r="G163" s="30">
        <f t="shared" si="14"/>
        <v>221622.1108152004</v>
      </c>
      <c r="H163" s="31">
        <f t="shared" si="13"/>
        <v>0.445944722961999</v>
      </c>
    </row>
    <row r="164" spans="1:8" x14ac:dyDescent="0.25">
      <c r="A164" s="25" t="s">
        <v>25</v>
      </c>
      <c r="B164" s="22">
        <v>159</v>
      </c>
      <c r="C164" s="24">
        <f t="shared" si="10"/>
        <v>1480.1546784517493</v>
      </c>
      <c r="D164" s="24">
        <f t="shared" si="11"/>
        <v>789.43243307770854</v>
      </c>
      <c r="E164" s="24">
        <f t="shared" si="12"/>
        <v>690.72224537404065</v>
      </c>
      <c r="F164" s="24"/>
      <c r="G164" s="30">
        <f t="shared" si="14"/>
        <v>220832.67838212269</v>
      </c>
      <c r="H164" s="31">
        <f t="shared" si="13"/>
        <v>0.44791830404469329</v>
      </c>
    </row>
    <row r="165" spans="1:8" x14ac:dyDescent="0.25">
      <c r="A165" s="25" t="s">
        <v>25</v>
      </c>
      <c r="B165" s="22">
        <v>160</v>
      </c>
      <c r="C165" s="24">
        <f t="shared" si="10"/>
        <v>1480.1546784517493</v>
      </c>
      <c r="D165" s="24">
        <f t="shared" si="11"/>
        <v>791.89283082746726</v>
      </c>
      <c r="E165" s="24">
        <f t="shared" si="12"/>
        <v>688.26184762428193</v>
      </c>
      <c r="F165" s="24"/>
      <c r="G165" s="30">
        <f t="shared" si="14"/>
        <v>220040.78555129521</v>
      </c>
      <c r="H165" s="31">
        <f t="shared" si="13"/>
        <v>0.44989803612176199</v>
      </c>
    </row>
    <row r="166" spans="1:8" x14ac:dyDescent="0.25">
      <c r="A166" s="25" t="s">
        <v>25</v>
      </c>
      <c r="B166" s="22">
        <v>161</v>
      </c>
      <c r="C166" s="24">
        <f t="shared" si="10"/>
        <v>1480.1546784517493</v>
      </c>
      <c r="D166" s="24">
        <f t="shared" si="11"/>
        <v>794.36089681687963</v>
      </c>
      <c r="E166" s="24">
        <f t="shared" si="12"/>
        <v>685.79378163486967</v>
      </c>
      <c r="F166" s="24"/>
      <c r="G166" s="30">
        <f t="shared" si="14"/>
        <v>219246.42465447832</v>
      </c>
      <c r="H166" s="31">
        <f t="shared" si="13"/>
        <v>0.45188393836380419</v>
      </c>
    </row>
    <row r="167" spans="1:8" x14ac:dyDescent="0.25">
      <c r="A167" s="25" t="s">
        <v>25</v>
      </c>
      <c r="B167" s="22">
        <v>162</v>
      </c>
      <c r="C167" s="24">
        <f t="shared" si="10"/>
        <v>1480.1546784517493</v>
      </c>
      <c r="D167" s="24">
        <f t="shared" si="11"/>
        <v>796.83665494529225</v>
      </c>
      <c r="E167" s="24">
        <f t="shared" si="12"/>
        <v>683.31802350645705</v>
      </c>
      <c r="F167" s="24"/>
      <c r="G167" s="30">
        <f t="shared" si="14"/>
        <v>218449.58799953302</v>
      </c>
      <c r="H167" s="31">
        <f t="shared" si="13"/>
        <v>0.45387603000116744</v>
      </c>
    </row>
    <row r="168" spans="1:8" x14ac:dyDescent="0.25">
      <c r="A168" s="25" t="s">
        <v>25</v>
      </c>
      <c r="B168" s="22">
        <v>163</v>
      </c>
      <c r="C168" s="24">
        <f t="shared" si="10"/>
        <v>1480.1546784517493</v>
      </c>
      <c r="D168" s="24">
        <f t="shared" si="11"/>
        <v>799.32012918653834</v>
      </c>
      <c r="E168" s="24">
        <f t="shared" si="12"/>
        <v>680.83454926521097</v>
      </c>
      <c r="F168" s="24"/>
      <c r="G168" s="30">
        <f t="shared" si="14"/>
        <v>217650.26787034649</v>
      </c>
      <c r="H168" s="31">
        <f t="shared" si="13"/>
        <v>0.45587433032413377</v>
      </c>
    </row>
    <row r="169" spans="1:8" x14ac:dyDescent="0.25">
      <c r="A169" s="25" t="s">
        <v>25</v>
      </c>
      <c r="B169" s="22">
        <v>164</v>
      </c>
      <c r="C169" s="24">
        <f t="shared" si="10"/>
        <v>1480.1546784517493</v>
      </c>
      <c r="D169" s="24">
        <f t="shared" si="11"/>
        <v>801.81134358916972</v>
      </c>
      <c r="E169" s="24">
        <f t="shared" si="12"/>
        <v>678.34333486257947</v>
      </c>
      <c r="F169" s="24"/>
      <c r="G169" s="30">
        <f t="shared" si="14"/>
        <v>216848.45652675733</v>
      </c>
      <c r="H169" s="31">
        <f t="shared" si="13"/>
        <v>0.45787885868310668</v>
      </c>
    </row>
    <row r="170" spans="1:8" x14ac:dyDescent="0.25">
      <c r="A170" s="25" t="s">
        <v>25</v>
      </c>
      <c r="B170" s="22">
        <v>165</v>
      </c>
      <c r="C170" s="24">
        <f t="shared" si="10"/>
        <v>1480.1546784517493</v>
      </c>
      <c r="D170" s="24">
        <f t="shared" si="11"/>
        <v>804.31032227668936</v>
      </c>
      <c r="E170" s="24">
        <f t="shared" si="12"/>
        <v>675.84435617505983</v>
      </c>
      <c r="F170" s="24"/>
      <c r="G170" s="30">
        <f t="shared" si="14"/>
        <v>216044.14620448064</v>
      </c>
      <c r="H170" s="31">
        <f t="shared" si="13"/>
        <v>0.45988963448879838</v>
      </c>
    </row>
    <row r="171" spans="1:8" x14ac:dyDescent="0.25">
      <c r="A171" s="25" t="s">
        <v>25</v>
      </c>
      <c r="B171" s="22">
        <v>166</v>
      </c>
      <c r="C171" s="24">
        <f t="shared" si="10"/>
        <v>1480.1546784517493</v>
      </c>
      <c r="D171" s="24">
        <f t="shared" si="11"/>
        <v>806.81708944778507</v>
      </c>
      <c r="E171" s="24">
        <f t="shared" si="12"/>
        <v>673.33758900396413</v>
      </c>
      <c r="F171" s="24"/>
      <c r="G171" s="30">
        <f t="shared" si="14"/>
        <v>215237.32911503286</v>
      </c>
      <c r="H171" s="31">
        <f t="shared" si="13"/>
        <v>0.46190667721241785</v>
      </c>
    </row>
    <row r="172" spans="1:8" x14ac:dyDescent="0.25">
      <c r="A172" s="25" t="s">
        <v>25</v>
      </c>
      <c r="B172" s="22">
        <v>167</v>
      </c>
      <c r="C172" s="24">
        <f t="shared" si="10"/>
        <v>1480.1546784517493</v>
      </c>
      <c r="D172" s="24">
        <f t="shared" si="11"/>
        <v>809.33166937656404</v>
      </c>
      <c r="E172" s="24">
        <f t="shared" si="12"/>
        <v>670.82300907518527</v>
      </c>
      <c r="F172" s="24"/>
      <c r="G172" s="30">
        <f t="shared" si="14"/>
        <v>214427.99744565631</v>
      </c>
      <c r="H172" s="31">
        <f t="shared" si="13"/>
        <v>0.46393000638585924</v>
      </c>
    </row>
    <row r="173" spans="1:8" x14ac:dyDescent="0.25">
      <c r="A173" s="25" t="s">
        <v>25</v>
      </c>
      <c r="B173" s="22">
        <v>168</v>
      </c>
      <c r="C173" s="24">
        <f t="shared" si="10"/>
        <v>1480.1546784517493</v>
      </c>
      <c r="D173" s="24">
        <f t="shared" si="11"/>
        <v>811.85408641278752</v>
      </c>
      <c r="E173" s="24">
        <f t="shared" si="12"/>
        <v>668.30059203896155</v>
      </c>
      <c r="F173" s="24"/>
      <c r="G173" s="30">
        <f t="shared" si="14"/>
        <v>213616.14335924352</v>
      </c>
      <c r="H173" s="31">
        <f t="shared" si="13"/>
        <v>0.46595964160189118</v>
      </c>
    </row>
    <row r="174" spans="1:8" x14ac:dyDescent="0.25">
      <c r="A174" s="25" t="s">
        <v>25</v>
      </c>
      <c r="B174" s="22">
        <v>169</v>
      </c>
      <c r="C174" s="24">
        <f t="shared" si="10"/>
        <v>1480.1546784517493</v>
      </c>
      <c r="D174" s="24">
        <f t="shared" si="11"/>
        <v>814.38436498210763</v>
      </c>
      <c r="E174" s="24">
        <f t="shared" si="12"/>
        <v>665.77031346964179</v>
      </c>
      <c r="F174" s="24"/>
      <c r="G174" s="30">
        <f t="shared" si="14"/>
        <v>212801.75899426141</v>
      </c>
      <c r="H174" s="31">
        <f t="shared" si="13"/>
        <v>0.46799560251434646</v>
      </c>
    </row>
    <row r="175" spans="1:8" x14ac:dyDescent="0.25">
      <c r="A175" s="25" t="s">
        <v>25</v>
      </c>
      <c r="B175" s="22">
        <v>170</v>
      </c>
      <c r="C175" s="24">
        <f t="shared" si="10"/>
        <v>1480.1546784517493</v>
      </c>
      <c r="D175" s="24">
        <f t="shared" si="11"/>
        <v>816.92252958630172</v>
      </c>
      <c r="E175" s="24">
        <f t="shared" si="12"/>
        <v>663.2321488654477</v>
      </c>
      <c r="F175" s="24"/>
      <c r="G175" s="30">
        <f t="shared" si="14"/>
        <v>211984.83646467511</v>
      </c>
      <c r="H175" s="31">
        <f t="shared" si="13"/>
        <v>0.4700379088383122</v>
      </c>
    </row>
    <row r="176" spans="1:8" x14ac:dyDescent="0.25">
      <c r="A176" s="25" t="s">
        <v>25</v>
      </c>
      <c r="B176" s="22">
        <v>171</v>
      </c>
      <c r="C176" s="24">
        <f t="shared" si="10"/>
        <v>1480.1546784517493</v>
      </c>
      <c r="D176" s="24">
        <f t="shared" si="11"/>
        <v>819.46860480351222</v>
      </c>
      <c r="E176" s="24">
        <f t="shared" si="12"/>
        <v>660.68607364823708</v>
      </c>
      <c r="F176" s="24"/>
      <c r="G176" s="30">
        <f t="shared" si="14"/>
        <v>211165.36785987159</v>
      </c>
      <c r="H176" s="31">
        <f t="shared" si="13"/>
        <v>0.47208658035032103</v>
      </c>
    </row>
    <row r="177" spans="1:8" x14ac:dyDescent="0.25">
      <c r="A177" s="25" t="s">
        <v>25</v>
      </c>
      <c r="B177" s="22">
        <v>172</v>
      </c>
      <c r="C177" s="24">
        <f t="shared" si="10"/>
        <v>1480.1546784517493</v>
      </c>
      <c r="D177" s="24">
        <f t="shared" si="11"/>
        <v>822.02261528848328</v>
      </c>
      <c r="E177" s="24">
        <f t="shared" si="12"/>
        <v>658.13206316326603</v>
      </c>
      <c r="F177" s="24"/>
      <c r="G177" s="30">
        <f t="shared" si="14"/>
        <v>210343.34524458312</v>
      </c>
      <c r="H177" s="31">
        <f t="shared" si="13"/>
        <v>0.47414163688854222</v>
      </c>
    </row>
    <row r="178" spans="1:8" x14ac:dyDescent="0.25">
      <c r="A178" s="25" t="s">
        <v>25</v>
      </c>
      <c r="B178" s="22">
        <v>173</v>
      </c>
      <c r="C178" s="24">
        <f t="shared" si="10"/>
        <v>1480.1546784517493</v>
      </c>
      <c r="D178" s="24">
        <f t="shared" si="11"/>
        <v>824.58458577279896</v>
      </c>
      <c r="E178" s="24">
        <f t="shared" si="12"/>
        <v>655.57009267895023</v>
      </c>
      <c r="F178" s="24"/>
      <c r="G178" s="30">
        <f t="shared" si="14"/>
        <v>209518.76065881032</v>
      </c>
      <c r="H178" s="31">
        <f t="shared" si="13"/>
        <v>0.4762030983529742</v>
      </c>
    </row>
    <row r="179" spans="1:8" x14ac:dyDescent="0.25">
      <c r="A179" s="25" t="s">
        <v>25</v>
      </c>
      <c r="B179" s="22">
        <v>174</v>
      </c>
      <c r="C179" s="24">
        <f t="shared" si="10"/>
        <v>1480.1546784517493</v>
      </c>
      <c r="D179" s="24">
        <f t="shared" si="11"/>
        <v>827.15454106512425</v>
      </c>
      <c r="E179" s="24">
        <f t="shared" si="12"/>
        <v>653.00013738662517</v>
      </c>
      <c r="F179" s="24"/>
      <c r="G179" s="30">
        <f t="shared" si="14"/>
        <v>208691.60611774519</v>
      </c>
      <c r="H179" s="31">
        <f t="shared" si="13"/>
        <v>0.478270984705637</v>
      </c>
    </row>
    <row r="180" spans="1:8" x14ac:dyDescent="0.25">
      <c r="A180" s="25" t="s">
        <v>25</v>
      </c>
      <c r="B180" s="22">
        <v>175</v>
      </c>
      <c r="C180" s="24">
        <f t="shared" si="10"/>
        <v>1480.1546784517493</v>
      </c>
      <c r="D180" s="24">
        <f t="shared" si="11"/>
        <v>829.73250605144381</v>
      </c>
      <c r="E180" s="24">
        <f t="shared" si="12"/>
        <v>650.42217240030527</v>
      </c>
      <c r="F180" s="24"/>
      <c r="G180" s="30">
        <f t="shared" si="14"/>
        <v>207861.87361169374</v>
      </c>
      <c r="H180" s="31">
        <f t="shared" si="13"/>
        <v>0.48034531597076568</v>
      </c>
    </row>
    <row r="181" spans="1:8" x14ac:dyDescent="0.25">
      <c r="A181" s="25" t="s">
        <v>25</v>
      </c>
      <c r="B181" s="22">
        <v>176</v>
      </c>
      <c r="C181" s="24">
        <f t="shared" si="10"/>
        <v>1480.1546784517493</v>
      </c>
      <c r="D181" s="24">
        <f t="shared" si="11"/>
        <v>832.31850569530411</v>
      </c>
      <c r="E181" s="24">
        <f t="shared" si="12"/>
        <v>647.83617275644497</v>
      </c>
      <c r="F181" s="24"/>
      <c r="G181" s="30">
        <f t="shared" si="14"/>
        <v>207029.55510599844</v>
      </c>
      <c r="H181" s="31">
        <f t="shared" si="13"/>
        <v>0.48242611223500387</v>
      </c>
    </row>
    <row r="182" spans="1:8" x14ac:dyDescent="0.25">
      <c r="A182" s="25" t="s">
        <v>25</v>
      </c>
      <c r="B182" s="22">
        <v>177</v>
      </c>
      <c r="C182" s="24">
        <f t="shared" si="10"/>
        <v>1480.1546784517493</v>
      </c>
      <c r="D182" s="24">
        <f t="shared" si="11"/>
        <v>834.91256503805471</v>
      </c>
      <c r="E182" s="24">
        <f t="shared" si="12"/>
        <v>645.24211341369482</v>
      </c>
      <c r="F182" s="24"/>
      <c r="G182" s="30">
        <f t="shared" si="14"/>
        <v>206194.6425409604</v>
      </c>
      <c r="H182" s="31">
        <f t="shared" si="13"/>
        <v>0.48451339364759899</v>
      </c>
    </row>
    <row r="183" spans="1:8" x14ac:dyDescent="0.25">
      <c r="A183" s="25" t="s">
        <v>25</v>
      </c>
      <c r="B183" s="22">
        <v>178</v>
      </c>
      <c r="C183" s="24">
        <f t="shared" si="10"/>
        <v>1480.1546784517493</v>
      </c>
      <c r="D183" s="24">
        <f t="shared" si="11"/>
        <v>837.51470919908991</v>
      </c>
      <c r="E183" s="24">
        <f t="shared" si="12"/>
        <v>642.63996925265951</v>
      </c>
      <c r="F183" s="24"/>
      <c r="G183" s="30">
        <f t="shared" si="14"/>
        <v>205357.12783176132</v>
      </c>
      <c r="H183" s="31">
        <f t="shared" si="13"/>
        <v>0.4866071804205967</v>
      </c>
    </row>
    <row r="184" spans="1:8" x14ac:dyDescent="0.25">
      <c r="A184" s="25" t="s">
        <v>25</v>
      </c>
      <c r="B184" s="22">
        <v>179</v>
      </c>
      <c r="C184" s="24">
        <f t="shared" si="10"/>
        <v>1480.1546784517493</v>
      </c>
      <c r="D184" s="24">
        <f t="shared" si="11"/>
        <v>840.12496337609366</v>
      </c>
      <c r="E184" s="24">
        <f t="shared" si="12"/>
        <v>640.02971507565564</v>
      </c>
      <c r="F184" s="24"/>
      <c r="G184" s="30">
        <f t="shared" si="14"/>
        <v>204517.00286838523</v>
      </c>
      <c r="H184" s="31">
        <f t="shared" si="13"/>
        <v>0.48870749282903692</v>
      </c>
    </row>
    <row r="185" spans="1:8" x14ac:dyDescent="0.25">
      <c r="A185" s="25" t="s">
        <v>25</v>
      </c>
      <c r="B185" s="22">
        <v>180</v>
      </c>
      <c r="C185" s="24">
        <f t="shared" si="10"/>
        <v>1480.1546784517493</v>
      </c>
      <c r="D185" s="24">
        <f t="shared" si="11"/>
        <v>842.74335284528263</v>
      </c>
      <c r="E185" s="24">
        <f t="shared" si="12"/>
        <v>637.41132560646679</v>
      </c>
      <c r="F185" s="24"/>
      <c r="G185" s="30">
        <f t="shared" si="14"/>
        <v>203674.25951553995</v>
      </c>
      <c r="H185" s="31">
        <f t="shared" si="13"/>
        <v>0.49081435121115013</v>
      </c>
    </row>
    <row r="186" spans="1:8" x14ac:dyDescent="0.25">
      <c r="A186" s="25" t="s">
        <v>25</v>
      </c>
      <c r="B186" s="22">
        <v>181</v>
      </c>
      <c r="C186" s="24">
        <f t="shared" si="10"/>
        <v>1480.1546784517493</v>
      </c>
      <c r="D186" s="24">
        <f t="shared" si="11"/>
        <v>845.36990296165038</v>
      </c>
      <c r="E186" s="24">
        <f t="shared" si="12"/>
        <v>634.78477549009904</v>
      </c>
      <c r="F186" s="24"/>
      <c r="G186" s="30">
        <f t="shared" si="14"/>
        <v>202828.88961257829</v>
      </c>
      <c r="H186" s="31">
        <f t="shared" si="13"/>
        <v>0.49292777596855425</v>
      </c>
    </row>
    <row r="187" spans="1:8" x14ac:dyDescent="0.25">
      <c r="A187" s="25" t="s">
        <v>25</v>
      </c>
      <c r="B187" s="22">
        <v>182</v>
      </c>
      <c r="C187" s="24">
        <f t="shared" si="10"/>
        <v>1480.1546784517493</v>
      </c>
      <c r="D187" s="24">
        <f t="shared" si="11"/>
        <v>848.00463915921421</v>
      </c>
      <c r="E187" s="24">
        <f t="shared" si="12"/>
        <v>632.15003929253521</v>
      </c>
      <c r="F187" s="24"/>
      <c r="G187" s="30">
        <f t="shared" si="14"/>
        <v>201980.88497341907</v>
      </c>
      <c r="H187" s="31">
        <f t="shared" si="13"/>
        <v>0.49504778756645229</v>
      </c>
    </row>
    <row r="188" spans="1:8" x14ac:dyDescent="0.25">
      <c r="A188" s="25" t="s">
        <v>25</v>
      </c>
      <c r="B188" s="22">
        <v>183</v>
      </c>
      <c r="C188" s="24">
        <f t="shared" si="10"/>
        <v>1480.1546784517493</v>
      </c>
      <c r="D188" s="24">
        <f t="shared" si="11"/>
        <v>850.64758695126034</v>
      </c>
      <c r="E188" s="24">
        <f t="shared" si="12"/>
        <v>629.50709150048897</v>
      </c>
      <c r="F188" s="24"/>
      <c r="G188" s="30">
        <f t="shared" si="14"/>
        <v>201130.23738646781</v>
      </c>
      <c r="H188" s="31">
        <f t="shared" si="13"/>
        <v>0.49717440653383049</v>
      </c>
    </row>
    <row r="189" spans="1:8" x14ac:dyDescent="0.25">
      <c r="A189" s="25" t="s">
        <v>25</v>
      </c>
      <c r="B189" s="22">
        <v>184</v>
      </c>
      <c r="C189" s="24">
        <f t="shared" si="10"/>
        <v>1480.1546784517493</v>
      </c>
      <c r="D189" s="24">
        <f t="shared" si="11"/>
        <v>853.29877193059178</v>
      </c>
      <c r="E189" s="24">
        <f t="shared" si="12"/>
        <v>626.85590652115752</v>
      </c>
      <c r="F189" s="24"/>
      <c r="G189" s="30">
        <f t="shared" si="14"/>
        <v>200276.93861453721</v>
      </c>
      <c r="H189" s="31">
        <f t="shared" si="13"/>
        <v>0.49930765346365696</v>
      </c>
    </row>
    <row r="190" spans="1:8" x14ac:dyDescent="0.25">
      <c r="A190" s="25" t="s">
        <v>25</v>
      </c>
      <c r="B190" s="22">
        <v>185</v>
      </c>
      <c r="C190" s="24">
        <f t="shared" si="10"/>
        <v>1480.1546784517493</v>
      </c>
      <c r="D190" s="24">
        <f t="shared" si="11"/>
        <v>855.95821976977538</v>
      </c>
      <c r="E190" s="24">
        <f t="shared" si="12"/>
        <v>624.1964586819737</v>
      </c>
      <c r="F190" s="24"/>
      <c r="G190" s="30">
        <f t="shared" si="14"/>
        <v>199420.98039476742</v>
      </c>
      <c r="H190" s="31">
        <f t="shared" si="13"/>
        <v>0.50144754901308142</v>
      </c>
    </row>
    <row r="191" spans="1:8" x14ac:dyDescent="0.25">
      <c r="A191" s="25" t="s">
        <v>25</v>
      </c>
      <c r="B191" s="22">
        <v>186</v>
      </c>
      <c r="C191" s="24">
        <f t="shared" si="10"/>
        <v>1480.1546784517493</v>
      </c>
      <c r="D191" s="24">
        <f t="shared" si="11"/>
        <v>858.62595622139133</v>
      </c>
      <c r="E191" s="24">
        <f t="shared" si="12"/>
        <v>621.52872223035797</v>
      </c>
      <c r="F191" s="24"/>
      <c r="G191" s="30">
        <f t="shared" si="14"/>
        <v>198562.35443854603</v>
      </c>
      <c r="H191" s="31">
        <f t="shared" si="13"/>
        <v>0.50359411390363495</v>
      </c>
    </row>
    <row r="192" spans="1:8" x14ac:dyDescent="0.25">
      <c r="A192" s="25" t="s">
        <v>25</v>
      </c>
      <c r="B192" s="22">
        <v>187</v>
      </c>
      <c r="C192" s="24">
        <f t="shared" si="10"/>
        <v>1480.1546784517493</v>
      </c>
      <c r="D192" s="24">
        <f t="shared" si="11"/>
        <v>861.30200711828127</v>
      </c>
      <c r="E192" s="24">
        <f t="shared" si="12"/>
        <v>618.85267133346815</v>
      </c>
      <c r="F192" s="24"/>
      <c r="G192" s="30">
        <f t="shared" si="14"/>
        <v>197701.05243142776</v>
      </c>
      <c r="H192" s="31">
        <f t="shared" si="13"/>
        <v>0.50574736892143057</v>
      </c>
    </row>
    <row r="193" spans="1:8" x14ac:dyDescent="0.25">
      <c r="A193" s="25" t="s">
        <v>25</v>
      </c>
      <c r="B193" s="22">
        <v>188</v>
      </c>
      <c r="C193" s="24">
        <f t="shared" si="10"/>
        <v>1480.1546784517493</v>
      </c>
      <c r="D193" s="24">
        <f t="shared" si="11"/>
        <v>863.98639837379994</v>
      </c>
      <c r="E193" s="24">
        <f t="shared" si="12"/>
        <v>616.16828007794948</v>
      </c>
      <c r="F193" s="24"/>
      <c r="G193" s="30">
        <f t="shared" si="14"/>
        <v>196837.06603305397</v>
      </c>
      <c r="H193" s="31">
        <f t="shared" si="13"/>
        <v>0.50790733491736506</v>
      </c>
    </row>
    <row r="194" spans="1:8" x14ac:dyDescent="0.25">
      <c r="A194" s="25" t="s">
        <v>25</v>
      </c>
      <c r="B194" s="22">
        <v>189</v>
      </c>
      <c r="C194" s="24">
        <f t="shared" si="10"/>
        <v>1480.1546784517493</v>
      </c>
      <c r="D194" s="24">
        <f t="shared" si="11"/>
        <v>866.67915598206491</v>
      </c>
      <c r="E194" s="24">
        <f t="shared" si="12"/>
        <v>613.47552246968439</v>
      </c>
      <c r="F194" s="24"/>
      <c r="G194" s="30">
        <f t="shared" si="14"/>
        <v>195970.3868770719</v>
      </c>
      <c r="H194" s="31">
        <f t="shared" si="13"/>
        <v>0.51007403280732022</v>
      </c>
    </row>
    <row r="195" spans="1:8" x14ac:dyDescent="0.25">
      <c r="A195" s="25" t="s">
        <v>25</v>
      </c>
      <c r="B195" s="22">
        <v>190</v>
      </c>
      <c r="C195" s="24">
        <f t="shared" si="10"/>
        <v>1480.1546784517493</v>
      </c>
      <c r="D195" s="24">
        <f t="shared" si="11"/>
        <v>869.38030601820913</v>
      </c>
      <c r="E195" s="24">
        <f t="shared" si="12"/>
        <v>610.77437243354029</v>
      </c>
      <c r="F195" s="24"/>
      <c r="G195" s="30">
        <f t="shared" si="14"/>
        <v>195101.0065710537</v>
      </c>
      <c r="H195" s="31">
        <f t="shared" si="13"/>
        <v>0.51224748357236571</v>
      </c>
    </row>
    <row r="196" spans="1:8" x14ac:dyDescent="0.25">
      <c r="A196" s="25" t="s">
        <v>25</v>
      </c>
      <c r="B196" s="22">
        <v>191</v>
      </c>
      <c r="C196" s="24">
        <f t="shared" si="10"/>
        <v>1480.1546784517493</v>
      </c>
      <c r="D196" s="24">
        <f t="shared" si="11"/>
        <v>872.08987463863241</v>
      </c>
      <c r="E196" s="24">
        <f t="shared" si="12"/>
        <v>608.06480381311678</v>
      </c>
      <c r="F196" s="24"/>
      <c r="G196" s="30">
        <f t="shared" si="14"/>
        <v>194228.91669641508</v>
      </c>
      <c r="H196" s="31">
        <f t="shared" si="13"/>
        <v>0.51442770825896234</v>
      </c>
    </row>
    <row r="197" spans="1:8" x14ac:dyDescent="0.25">
      <c r="A197" s="25" t="s">
        <v>25</v>
      </c>
      <c r="B197" s="22">
        <v>192</v>
      </c>
      <c r="C197" s="24">
        <f t="shared" si="10"/>
        <v>1480.1546784517493</v>
      </c>
      <c r="D197" s="24">
        <f t="shared" si="11"/>
        <v>874.80788808125624</v>
      </c>
      <c r="E197" s="24">
        <f t="shared" si="12"/>
        <v>605.34679037049307</v>
      </c>
      <c r="F197" s="24"/>
      <c r="G197" s="30">
        <f t="shared" si="14"/>
        <v>193354.10880833381</v>
      </c>
      <c r="H197" s="31">
        <f t="shared" si="13"/>
        <v>0.51661472797916552</v>
      </c>
    </row>
    <row r="198" spans="1:8" x14ac:dyDescent="0.25">
      <c r="A198" s="25" t="s">
        <v>25</v>
      </c>
      <c r="B198" s="22">
        <v>193</v>
      </c>
      <c r="C198" s="24">
        <f t="shared" si="10"/>
        <v>1480.1546784517493</v>
      </c>
      <c r="D198" s="24">
        <f t="shared" si="11"/>
        <v>877.53437266577612</v>
      </c>
      <c r="E198" s="24">
        <f t="shared" si="12"/>
        <v>602.62030578597319</v>
      </c>
      <c r="F198" s="24"/>
      <c r="G198" s="30">
        <f t="shared" si="14"/>
        <v>192476.57443566804</v>
      </c>
      <c r="H198" s="31">
        <f t="shared" si="13"/>
        <v>0.51880856391082986</v>
      </c>
    </row>
    <row r="199" spans="1:8" x14ac:dyDescent="0.25">
      <c r="A199" s="25" t="s">
        <v>25</v>
      </c>
      <c r="B199" s="22">
        <v>194</v>
      </c>
      <c r="C199" s="24">
        <f t="shared" ref="C199:C262" si="15">PMT($B$3/12,360,-$B$2)</f>
        <v>1480.1546784517493</v>
      </c>
      <c r="D199" s="24">
        <f t="shared" ref="D199:D262" si="16">PPMT($B$3/12,B199,360,-$B$2)</f>
        <v>880.26935479391784</v>
      </c>
      <c r="E199" s="24">
        <f t="shared" ref="E199:E262" si="17">IPMT($B$3/12,B199,360,-$B$2)</f>
        <v>599.88532365783146</v>
      </c>
      <c r="F199" s="24"/>
      <c r="G199" s="30">
        <f t="shared" si="14"/>
        <v>191596.30508087412</v>
      </c>
      <c r="H199" s="31">
        <f t="shared" ref="H199:H262" si="18">($B$1-G199)/$B$1</f>
        <v>0.52100923729781468</v>
      </c>
    </row>
    <row r="200" spans="1:8" x14ac:dyDescent="0.25">
      <c r="A200" s="25" t="s">
        <v>25</v>
      </c>
      <c r="B200" s="22">
        <v>195</v>
      </c>
      <c r="C200" s="24">
        <f t="shared" si="15"/>
        <v>1480.1546784517493</v>
      </c>
      <c r="D200" s="24">
        <f t="shared" si="16"/>
        <v>883.01286094969214</v>
      </c>
      <c r="E200" s="24">
        <f t="shared" si="17"/>
        <v>597.14181750205728</v>
      </c>
      <c r="F200" s="24"/>
      <c r="G200" s="30">
        <f t="shared" ref="G200:G263" si="19">G199-D200</f>
        <v>190713.29221992442</v>
      </c>
      <c r="H200" s="31">
        <f t="shared" si="18"/>
        <v>0.52321676945018891</v>
      </c>
    </row>
    <row r="201" spans="1:8" x14ac:dyDescent="0.25">
      <c r="A201" s="25" t="s">
        <v>25</v>
      </c>
      <c r="B201" s="22">
        <v>196</v>
      </c>
      <c r="C201" s="24">
        <f t="shared" si="15"/>
        <v>1480.1546784517493</v>
      </c>
      <c r="D201" s="24">
        <f t="shared" si="16"/>
        <v>885.76491769965196</v>
      </c>
      <c r="E201" s="24">
        <f t="shared" si="17"/>
        <v>594.38976075209723</v>
      </c>
      <c r="F201" s="24"/>
      <c r="G201" s="30">
        <f t="shared" si="19"/>
        <v>189827.52730222477</v>
      </c>
      <c r="H201" s="31">
        <f t="shared" si="18"/>
        <v>0.52543118174443804</v>
      </c>
    </row>
    <row r="202" spans="1:8" x14ac:dyDescent="0.25">
      <c r="A202" s="25" t="s">
        <v>25</v>
      </c>
      <c r="B202" s="22">
        <v>197</v>
      </c>
      <c r="C202" s="24">
        <f t="shared" si="15"/>
        <v>1480.1546784517493</v>
      </c>
      <c r="D202" s="24">
        <f t="shared" si="16"/>
        <v>888.52555169314928</v>
      </c>
      <c r="E202" s="24">
        <f t="shared" si="17"/>
        <v>591.62912675860002</v>
      </c>
      <c r="F202" s="24"/>
      <c r="G202" s="30">
        <f t="shared" si="19"/>
        <v>188939.00175053164</v>
      </c>
      <c r="H202" s="31">
        <f t="shared" si="18"/>
        <v>0.52765249562367089</v>
      </c>
    </row>
    <row r="203" spans="1:8" x14ac:dyDescent="0.25">
      <c r="A203" s="25" t="s">
        <v>25</v>
      </c>
      <c r="B203" s="22">
        <v>198</v>
      </c>
      <c r="C203" s="24">
        <f t="shared" si="15"/>
        <v>1480.1546784517493</v>
      </c>
      <c r="D203" s="24">
        <f t="shared" si="16"/>
        <v>891.29478966259296</v>
      </c>
      <c r="E203" s="24">
        <f t="shared" si="17"/>
        <v>588.85988878915646</v>
      </c>
      <c r="F203" s="24"/>
      <c r="G203" s="30">
        <f t="shared" si="19"/>
        <v>188047.70696086905</v>
      </c>
      <c r="H203" s="31">
        <f t="shared" si="18"/>
        <v>0.52988073259782742</v>
      </c>
    </row>
    <row r="204" spans="1:8" x14ac:dyDescent="0.25">
      <c r="A204" s="25" t="s">
        <v>25</v>
      </c>
      <c r="B204" s="22">
        <v>199</v>
      </c>
      <c r="C204" s="24">
        <f t="shared" si="15"/>
        <v>1480.1546784517493</v>
      </c>
      <c r="D204" s="24">
        <f t="shared" si="16"/>
        <v>894.07265842370805</v>
      </c>
      <c r="E204" s="24">
        <f t="shared" si="17"/>
        <v>586.08202002804114</v>
      </c>
      <c r="F204" s="24"/>
      <c r="G204" s="30">
        <f t="shared" si="19"/>
        <v>187153.63430244534</v>
      </c>
      <c r="H204" s="31">
        <f t="shared" si="18"/>
        <v>0.5321159142438866</v>
      </c>
    </row>
    <row r="205" spans="1:8" x14ac:dyDescent="0.25">
      <c r="A205" s="25" t="s">
        <v>25</v>
      </c>
      <c r="B205" s="22">
        <v>200</v>
      </c>
      <c r="C205" s="24">
        <f t="shared" si="15"/>
        <v>1480.1546784517493</v>
      </c>
      <c r="D205" s="24">
        <f t="shared" si="16"/>
        <v>896.85918487579511</v>
      </c>
      <c r="E205" s="24">
        <f t="shared" si="17"/>
        <v>583.29549357595408</v>
      </c>
      <c r="F205" s="24"/>
      <c r="G205" s="30">
        <f t="shared" si="19"/>
        <v>186256.77511756954</v>
      </c>
      <c r="H205" s="31">
        <f t="shared" si="18"/>
        <v>0.53435806220607618</v>
      </c>
    </row>
    <row r="206" spans="1:8" x14ac:dyDescent="0.25">
      <c r="A206" s="25" t="s">
        <v>25</v>
      </c>
      <c r="B206" s="22">
        <v>201</v>
      </c>
      <c r="C206" s="24">
        <f t="shared" si="15"/>
        <v>1480.1546784517493</v>
      </c>
      <c r="D206" s="24">
        <f t="shared" si="16"/>
        <v>899.65439600199136</v>
      </c>
      <c r="E206" s="24">
        <f t="shared" si="17"/>
        <v>580.50028244975795</v>
      </c>
      <c r="F206" s="24"/>
      <c r="G206" s="30">
        <f t="shared" si="19"/>
        <v>185357.12072156757</v>
      </c>
      <c r="H206" s="31">
        <f t="shared" si="18"/>
        <v>0.53660719819608105</v>
      </c>
    </row>
    <row r="207" spans="1:8" x14ac:dyDescent="0.25">
      <c r="A207" s="25" t="s">
        <v>25</v>
      </c>
      <c r="B207" s="22">
        <v>202</v>
      </c>
      <c r="C207" s="24">
        <f t="shared" si="15"/>
        <v>1480.1546784517493</v>
      </c>
      <c r="D207" s="24">
        <f t="shared" si="16"/>
        <v>902.45831886953101</v>
      </c>
      <c r="E207" s="24">
        <f t="shared" si="17"/>
        <v>577.69635958221829</v>
      </c>
      <c r="F207" s="24"/>
      <c r="G207" s="30">
        <f t="shared" si="19"/>
        <v>184454.66240269804</v>
      </c>
      <c r="H207" s="31">
        <f t="shared" si="18"/>
        <v>0.53886334399325486</v>
      </c>
    </row>
    <row r="208" spans="1:8" x14ac:dyDescent="0.25">
      <c r="A208" s="25" t="s">
        <v>25</v>
      </c>
      <c r="B208" s="22">
        <v>203</v>
      </c>
      <c r="C208" s="24">
        <f t="shared" si="15"/>
        <v>1480.1546784517493</v>
      </c>
      <c r="D208" s="24">
        <f t="shared" si="16"/>
        <v>905.27098063000767</v>
      </c>
      <c r="E208" s="24">
        <f t="shared" si="17"/>
        <v>574.88369782174163</v>
      </c>
      <c r="F208" s="24"/>
      <c r="G208" s="30">
        <f t="shared" si="19"/>
        <v>183549.39142206803</v>
      </c>
      <c r="H208" s="31">
        <f t="shared" si="18"/>
        <v>0.54112652144482998</v>
      </c>
    </row>
    <row r="209" spans="1:8" x14ac:dyDescent="0.25">
      <c r="A209" s="25" t="s">
        <v>25</v>
      </c>
      <c r="B209" s="22">
        <v>204</v>
      </c>
      <c r="C209" s="24">
        <f t="shared" si="15"/>
        <v>1480.1546784517493</v>
      </c>
      <c r="D209" s="24">
        <f t="shared" si="16"/>
        <v>908.09240851963784</v>
      </c>
      <c r="E209" s="24">
        <f t="shared" si="17"/>
        <v>572.06226993211135</v>
      </c>
      <c r="F209" s="24"/>
      <c r="G209" s="30">
        <f t="shared" si="19"/>
        <v>182641.29901354839</v>
      </c>
      <c r="H209" s="31">
        <f t="shared" si="18"/>
        <v>0.54339675246612906</v>
      </c>
    </row>
    <row r="210" spans="1:8" x14ac:dyDescent="0.25">
      <c r="A210" s="25" t="s">
        <v>25</v>
      </c>
      <c r="B210" s="22">
        <v>205</v>
      </c>
      <c r="C210" s="24">
        <f t="shared" si="15"/>
        <v>1480.1546784517493</v>
      </c>
      <c r="D210" s="24">
        <f t="shared" si="16"/>
        <v>910.92262985952414</v>
      </c>
      <c r="E210" s="24">
        <f t="shared" si="17"/>
        <v>569.23204859222528</v>
      </c>
      <c r="F210" s="24"/>
      <c r="G210" s="30">
        <f t="shared" si="19"/>
        <v>181730.37638368885</v>
      </c>
      <c r="H210" s="31">
        <f t="shared" si="18"/>
        <v>0.54567405904077781</v>
      </c>
    </row>
    <row r="211" spans="1:8" x14ac:dyDescent="0.25">
      <c r="A211" s="25" t="s">
        <v>25</v>
      </c>
      <c r="B211" s="22">
        <v>206</v>
      </c>
      <c r="C211" s="24">
        <f t="shared" si="15"/>
        <v>1480.1546784517493</v>
      </c>
      <c r="D211" s="24">
        <f t="shared" si="16"/>
        <v>913.76167205591958</v>
      </c>
      <c r="E211" s="24">
        <f t="shared" si="17"/>
        <v>566.39300639582973</v>
      </c>
      <c r="F211" s="24"/>
      <c r="G211" s="30">
        <f t="shared" si="19"/>
        <v>180816.61471163292</v>
      </c>
      <c r="H211" s="31">
        <f t="shared" si="18"/>
        <v>0.54795846322091768</v>
      </c>
    </row>
    <row r="212" spans="1:8" x14ac:dyDescent="0.25">
      <c r="A212" s="25" t="s">
        <v>25</v>
      </c>
      <c r="B212" s="22">
        <v>207</v>
      </c>
      <c r="C212" s="24">
        <f t="shared" si="15"/>
        <v>1480.1546784517493</v>
      </c>
      <c r="D212" s="24">
        <f t="shared" si="16"/>
        <v>916.60956260049397</v>
      </c>
      <c r="E212" s="24">
        <f t="shared" si="17"/>
        <v>563.54511585125533</v>
      </c>
      <c r="F212" s="24"/>
      <c r="G212" s="30">
        <f t="shared" si="19"/>
        <v>179900.00514903243</v>
      </c>
      <c r="H212" s="31">
        <f t="shared" si="18"/>
        <v>0.5502499871274189</v>
      </c>
    </row>
    <row r="213" spans="1:8" x14ac:dyDescent="0.25">
      <c r="A213" s="25" t="s">
        <v>25</v>
      </c>
      <c r="B213" s="22">
        <v>208</v>
      </c>
      <c r="C213" s="24">
        <f t="shared" si="15"/>
        <v>1480.1546784517493</v>
      </c>
      <c r="D213" s="24">
        <f t="shared" si="16"/>
        <v>919.4663290705987</v>
      </c>
      <c r="E213" s="24">
        <f t="shared" si="17"/>
        <v>560.68834938115049</v>
      </c>
      <c r="F213" s="24"/>
      <c r="G213" s="30">
        <f t="shared" si="19"/>
        <v>178980.53881996183</v>
      </c>
      <c r="H213" s="31">
        <f t="shared" si="18"/>
        <v>0.55254865295009536</v>
      </c>
    </row>
    <row r="214" spans="1:8" x14ac:dyDescent="0.25">
      <c r="A214" s="25" t="s">
        <v>25</v>
      </c>
      <c r="B214" s="22">
        <v>209</v>
      </c>
      <c r="C214" s="24">
        <f t="shared" si="15"/>
        <v>1480.1546784517493</v>
      </c>
      <c r="D214" s="24">
        <f t="shared" si="16"/>
        <v>922.33199912953546</v>
      </c>
      <c r="E214" s="24">
        <f t="shared" si="17"/>
        <v>557.82267932221373</v>
      </c>
      <c r="F214" s="24"/>
      <c r="G214" s="30">
        <f t="shared" si="19"/>
        <v>178058.2068208323</v>
      </c>
      <c r="H214" s="31">
        <f t="shared" si="18"/>
        <v>0.55485448294791928</v>
      </c>
    </row>
    <row r="215" spans="1:8" x14ac:dyDescent="0.25">
      <c r="A215" s="25" t="s">
        <v>25</v>
      </c>
      <c r="B215" s="22">
        <v>210</v>
      </c>
      <c r="C215" s="24">
        <f t="shared" si="15"/>
        <v>1480.1546784517493</v>
      </c>
      <c r="D215" s="24">
        <f t="shared" si="16"/>
        <v>925.20660052682251</v>
      </c>
      <c r="E215" s="24">
        <f t="shared" si="17"/>
        <v>554.94807792492679</v>
      </c>
      <c r="F215" s="24"/>
      <c r="G215" s="30">
        <f t="shared" si="19"/>
        <v>177133.00022030549</v>
      </c>
      <c r="H215" s="31">
        <f t="shared" si="18"/>
        <v>0.55716749944923627</v>
      </c>
    </row>
    <row r="216" spans="1:8" x14ac:dyDescent="0.25">
      <c r="A216" s="25" t="s">
        <v>25</v>
      </c>
      <c r="B216" s="22">
        <v>211</v>
      </c>
      <c r="C216" s="24">
        <f t="shared" si="15"/>
        <v>1480.1546784517493</v>
      </c>
      <c r="D216" s="24">
        <f t="shared" si="16"/>
        <v>928.09016109846448</v>
      </c>
      <c r="E216" s="24">
        <f t="shared" si="17"/>
        <v>552.06451735328483</v>
      </c>
      <c r="F216" s="24"/>
      <c r="G216" s="30">
        <f t="shared" si="19"/>
        <v>176204.91005920703</v>
      </c>
      <c r="H216" s="31">
        <f t="shared" si="18"/>
        <v>0.55948772485198239</v>
      </c>
    </row>
    <row r="217" spans="1:8" x14ac:dyDescent="0.25">
      <c r="A217" s="25" t="s">
        <v>25</v>
      </c>
      <c r="B217" s="22">
        <v>212</v>
      </c>
      <c r="C217" s="24">
        <f t="shared" si="15"/>
        <v>1480.1546784517493</v>
      </c>
      <c r="D217" s="24">
        <f t="shared" si="16"/>
        <v>930.98270876722154</v>
      </c>
      <c r="E217" s="24">
        <f t="shared" si="17"/>
        <v>549.17196968452788</v>
      </c>
      <c r="F217" s="24"/>
      <c r="G217" s="30">
        <f t="shared" si="19"/>
        <v>175273.9273504398</v>
      </c>
      <c r="H217" s="31">
        <f t="shared" si="18"/>
        <v>0.56181518162390054</v>
      </c>
    </row>
    <row r="218" spans="1:8" x14ac:dyDescent="0.25">
      <c r="A218" s="25" t="s">
        <v>25</v>
      </c>
      <c r="B218" s="22">
        <v>213</v>
      </c>
      <c r="C218" s="24">
        <f t="shared" si="15"/>
        <v>1480.1546784517493</v>
      </c>
      <c r="D218" s="24">
        <f t="shared" si="16"/>
        <v>933.88427154287922</v>
      </c>
      <c r="E218" s="24">
        <f t="shared" si="17"/>
        <v>546.27040690887009</v>
      </c>
      <c r="F218" s="24"/>
      <c r="G218" s="30">
        <f t="shared" si="19"/>
        <v>174340.04307889691</v>
      </c>
      <c r="H218" s="31">
        <f t="shared" si="18"/>
        <v>0.56414989230275769</v>
      </c>
    </row>
    <row r="219" spans="1:8" x14ac:dyDescent="0.25">
      <c r="A219" s="25" t="s">
        <v>25</v>
      </c>
      <c r="B219" s="22">
        <v>214</v>
      </c>
      <c r="C219" s="24">
        <f t="shared" si="15"/>
        <v>1480.1546784517493</v>
      </c>
      <c r="D219" s="24">
        <f t="shared" si="16"/>
        <v>936.79487752252123</v>
      </c>
      <c r="E219" s="24">
        <f t="shared" si="17"/>
        <v>543.35980092922807</v>
      </c>
      <c r="F219" s="24"/>
      <c r="G219" s="30">
        <f t="shared" si="19"/>
        <v>173403.2482013744</v>
      </c>
      <c r="H219" s="31">
        <f t="shared" si="18"/>
        <v>0.56649187949656399</v>
      </c>
    </row>
    <row r="220" spans="1:8" x14ac:dyDescent="0.25">
      <c r="A220" s="25" t="s">
        <v>25</v>
      </c>
      <c r="B220" s="22">
        <v>215</v>
      </c>
      <c r="C220" s="24">
        <f t="shared" si="15"/>
        <v>1480.1546784517493</v>
      </c>
      <c r="D220" s="24">
        <f t="shared" si="16"/>
        <v>939.71455489079972</v>
      </c>
      <c r="E220" s="24">
        <f t="shared" si="17"/>
        <v>540.44012356094959</v>
      </c>
      <c r="F220" s="24"/>
      <c r="G220" s="30">
        <f t="shared" si="19"/>
        <v>172463.53364648361</v>
      </c>
      <c r="H220" s="31">
        <f t="shared" si="18"/>
        <v>0.56884116588379097</v>
      </c>
    </row>
    <row r="221" spans="1:8" x14ac:dyDescent="0.25">
      <c r="A221" s="25" t="s">
        <v>25</v>
      </c>
      <c r="B221" s="22">
        <v>216</v>
      </c>
      <c r="C221" s="24">
        <f t="shared" si="15"/>
        <v>1480.1546784517493</v>
      </c>
      <c r="D221" s="24">
        <f t="shared" si="16"/>
        <v>942.64333192020922</v>
      </c>
      <c r="E221" s="24">
        <f t="shared" si="17"/>
        <v>537.51134653153997</v>
      </c>
      <c r="F221" s="24"/>
      <c r="G221" s="30">
        <f t="shared" si="19"/>
        <v>171520.89031456341</v>
      </c>
      <c r="H221" s="31">
        <f t="shared" si="18"/>
        <v>0.57119777421359152</v>
      </c>
    </row>
    <row r="222" spans="1:8" x14ac:dyDescent="0.25">
      <c r="A222" s="25" t="s">
        <v>25</v>
      </c>
      <c r="B222" s="22">
        <v>217</v>
      </c>
      <c r="C222" s="24">
        <f t="shared" si="15"/>
        <v>1480.1546784517493</v>
      </c>
      <c r="D222" s="24">
        <f t="shared" si="16"/>
        <v>945.58123697136068</v>
      </c>
      <c r="E222" s="24">
        <f t="shared" si="17"/>
        <v>534.57344148038874</v>
      </c>
      <c r="F222" s="24"/>
      <c r="G222" s="30">
        <f t="shared" si="19"/>
        <v>170575.30907759204</v>
      </c>
      <c r="H222" s="31">
        <f t="shared" si="18"/>
        <v>0.57356172730601984</v>
      </c>
    </row>
    <row r="223" spans="1:8" x14ac:dyDescent="0.25">
      <c r="A223" s="25" t="s">
        <v>25</v>
      </c>
      <c r="B223" s="22">
        <v>218</v>
      </c>
      <c r="C223" s="24">
        <f t="shared" si="15"/>
        <v>1480.1546784517493</v>
      </c>
      <c r="D223" s="24">
        <f t="shared" si="16"/>
        <v>948.52829849325474</v>
      </c>
      <c r="E223" s="24">
        <f t="shared" si="17"/>
        <v>531.62637995849457</v>
      </c>
      <c r="F223" s="24"/>
      <c r="G223" s="30">
        <f t="shared" si="19"/>
        <v>169626.7807790988</v>
      </c>
      <c r="H223" s="31">
        <f t="shared" si="18"/>
        <v>0.57593304805225298</v>
      </c>
    </row>
    <row r="224" spans="1:8" x14ac:dyDescent="0.25">
      <c r="A224" s="25" t="s">
        <v>25</v>
      </c>
      <c r="B224" s="22">
        <v>219</v>
      </c>
      <c r="C224" s="24">
        <f t="shared" si="15"/>
        <v>1480.1546784517493</v>
      </c>
      <c r="D224" s="24">
        <f t="shared" si="16"/>
        <v>951.48454502355867</v>
      </c>
      <c r="E224" s="24">
        <f t="shared" si="17"/>
        <v>528.67013342819052</v>
      </c>
      <c r="F224" s="24"/>
      <c r="G224" s="30">
        <f t="shared" si="19"/>
        <v>168675.29623407524</v>
      </c>
      <c r="H224" s="31">
        <f t="shared" si="18"/>
        <v>0.57831175941481194</v>
      </c>
    </row>
    <row r="225" spans="1:8" x14ac:dyDescent="0.25">
      <c r="A225" s="25" t="s">
        <v>25</v>
      </c>
      <c r="B225" s="22">
        <v>220</v>
      </c>
      <c r="C225" s="24">
        <f t="shared" si="15"/>
        <v>1480.1546784517493</v>
      </c>
      <c r="D225" s="24">
        <f t="shared" si="16"/>
        <v>954.45000518888219</v>
      </c>
      <c r="E225" s="24">
        <f t="shared" si="17"/>
        <v>525.70467326286723</v>
      </c>
      <c r="F225" s="24"/>
      <c r="G225" s="30">
        <f t="shared" si="19"/>
        <v>167720.84622888637</v>
      </c>
      <c r="H225" s="31">
        <f t="shared" si="18"/>
        <v>0.58069788442778414</v>
      </c>
    </row>
    <row r="226" spans="1:8" x14ac:dyDescent="0.25">
      <c r="A226" s="25" t="s">
        <v>25</v>
      </c>
      <c r="B226" s="22">
        <v>221</v>
      </c>
      <c r="C226" s="24">
        <f t="shared" si="15"/>
        <v>1480.1546784517493</v>
      </c>
      <c r="D226" s="24">
        <f t="shared" si="16"/>
        <v>957.42470770505406</v>
      </c>
      <c r="E226" s="24">
        <f t="shared" si="17"/>
        <v>522.72997074669513</v>
      </c>
      <c r="F226" s="24"/>
      <c r="G226" s="30">
        <f t="shared" si="19"/>
        <v>166763.4215211813</v>
      </c>
      <c r="H226" s="31">
        <f t="shared" si="18"/>
        <v>0.58309144619704678</v>
      </c>
    </row>
    <row r="227" spans="1:8" x14ac:dyDescent="0.25">
      <c r="A227" s="25" t="s">
        <v>25</v>
      </c>
      <c r="B227" s="22">
        <v>222</v>
      </c>
      <c r="C227" s="24">
        <f t="shared" si="15"/>
        <v>1480.1546784517493</v>
      </c>
      <c r="D227" s="24">
        <f t="shared" si="16"/>
        <v>960.40868137740165</v>
      </c>
      <c r="E227" s="24">
        <f t="shared" si="17"/>
        <v>519.74599707434777</v>
      </c>
      <c r="F227" s="24"/>
      <c r="G227" s="30">
        <f t="shared" si="19"/>
        <v>165803.01283980391</v>
      </c>
      <c r="H227" s="31">
        <f t="shared" si="18"/>
        <v>0.58549246790049025</v>
      </c>
    </row>
    <row r="228" spans="1:8" x14ac:dyDescent="0.25">
      <c r="A228" s="25" t="s">
        <v>25</v>
      </c>
      <c r="B228" s="22">
        <v>223</v>
      </c>
      <c r="C228" s="24">
        <f t="shared" si="15"/>
        <v>1480.1546784517493</v>
      </c>
      <c r="D228" s="24">
        <f t="shared" si="16"/>
        <v>963.40195510102774</v>
      </c>
      <c r="E228" s="24">
        <f t="shared" si="17"/>
        <v>516.75272335072145</v>
      </c>
      <c r="F228" s="24"/>
      <c r="G228" s="30">
        <f t="shared" si="19"/>
        <v>164839.61088470288</v>
      </c>
      <c r="H228" s="31">
        <f t="shared" si="18"/>
        <v>0.58790097278824283</v>
      </c>
    </row>
    <row r="229" spans="1:8" x14ac:dyDescent="0.25">
      <c r="A229" s="25" t="s">
        <v>25</v>
      </c>
      <c r="B229" s="22">
        <v>224</v>
      </c>
      <c r="C229" s="24">
        <f t="shared" si="15"/>
        <v>1480.1546784517493</v>
      </c>
      <c r="D229" s="24">
        <f t="shared" si="16"/>
        <v>966.40455786109271</v>
      </c>
      <c r="E229" s="24">
        <f t="shared" si="17"/>
        <v>513.75012059065671</v>
      </c>
      <c r="F229" s="24"/>
      <c r="G229" s="30">
        <f t="shared" si="19"/>
        <v>163873.20632684178</v>
      </c>
      <c r="H229" s="31">
        <f t="shared" si="18"/>
        <v>0.59031698418289558</v>
      </c>
    </row>
    <row r="230" spans="1:8" x14ac:dyDescent="0.25">
      <c r="A230" s="25" t="s">
        <v>25</v>
      </c>
      <c r="B230" s="22">
        <v>225</v>
      </c>
      <c r="C230" s="24">
        <f t="shared" si="15"/>
        <v>1480.1546784517493</v>
      </c>
      <c r="D230" s="24">
        <f t="shared" si="16"/>
        <v>969.41651873309308</v>
      </c>
      <c r="E230" s="24">
        <f t="shared" si="17"/>
        <v>510.73815971865622</v>
      </c>
      <c r="F230" s="24"/>
      <c r="G230" s="30">
        <f t="shared" si="19"/>
        <v>162903.7898081087</v>
      </c>
      <c r="H230" s="31">
        <f t="shared" si="18"/>
        <v>0.59274052547972822</v>
      </c>
    </row>
    <row r="231" spans="1:8" x14ac:dyDescent="0.25">
      <c r="A231" s="25" t="s">
        <v>25</v>
      </c>
      <c r="B231" s="22">
        <v>226</v>
      </c>
      <c r="C231" s="24">
        <f t="shared" si="15"/>
        <v>1480.1546784517493</v>
      </c>
      <c r="D231" s="24">
        <f t="shared" si="16"/>
        <v>972.43786688314458</v>
      </c>
      <c r="E231" s="24">
        <f t="shared" si="17"/>
        <v>507.71681156860467</v>
      </c>
      <c r="F231" s="24"/>
      <c r="G231" s="30">
        <f t="shared" si="19"/>
        <v>161931.35194122556</v>
      </c>
      <c r="H231" s="31">
        <f t="shared" si="18"/>
        <v>0.59517162014693614</v>
      </c>
    </row>
    <row r="232" spans="1:8" x14ac:dyDescent="0.25">
      <c r="A232" s="25" t="s">
        <v>25</v>
      </c>
      <c r="B232" s="22">
        <v>227</v>
      </c>
      <c r="C232" s="24">
        <f t="shared" si="15"/>
        <v>1480.1546784517493</v>
      </c>
      <c r="D232" s="24">
        <f t="shared" si="16"/>
        <v>975.46863156826373</v>
      </c>
      <c r="E232" s="24">
        <f t="shared" si="17"/>
        <v>504.68604688348563</v>
      </c>
      <c r="F232" s="24"/>
      <c r="G232" s="30">
        <f t="shared" si="19"/>
        <v>160955.88330965728</v>
      </c>
      <c r="H232" s="31">
        <f t="shared" si="18"/>
        <v>0.59761029172585678</v>
      </c>
    </row>
    <row r="233" spans="1:8" x14ac:dyDescent="0.25">
      <c r="A233" s="25" t="s">
        <v>25</v>
      </c>
      <c r="B233" s="22">
        <v>228</v>
      </c>
      <c r="C233" s="24">
        <f t="shared" si="15"/>
        <v>1480.1546784517493</v>
      </c>
      <c r="D233" s="24">
        <f t="shared" si="16"/>
        <v>978.50884213665142</v>
      </c>
      <c r="E233" s="24">
        <f t="shared" si="17"/>
        <v>501.64583631509782</v>
      </c>
      <c r="F233" s="24"/>
      <c r="G233" s="30">
        <f t="shared" si="19"/>
        <v>159977.37446752063</v>
      </c>
      <c r="H233" s="31">
        <f t="shared" si="18"/>
        <v>0.60005656383119843</v>
      </c>
    </row>
    <row r="234" spans="1:8" x14ac:dyDescent="0.25">
      <c r="A234" s="25" t="s">
        <v>25</v>
      </c>
      <c r="B234" s="22">
        <v>229</v>
      </c>
      <c r="C234" s="24">
        <f t="shared" si="15"/>
        <v>1480.1546784517493</v>
      </c>
      <c r="D234" s="24">
        <f t="shared" si="16"/>
        <v>981.55852802797733</v>
      </c>
      <c r="E234" s="24">
        <f t="shared" si="17"/>
        <v>498.59615042377192</v>
      </c>
      <c r="F234" s="24"/>
      <c r="G234" s="30">
        <f t="shared" si="19"/>
        <v>158995.81593949266</v>
      </c>
      <c r="H234" s="31">
        <f t="shared" si="18"/>
        <v>0.6025104601512683</v>
      </c>
    </row>
    <row r="235" spans="1:8" x14ac:dyDescent="0.25">
      <c r="A235" s="25" t="s">
        <v>25</v>
      </c>
      <c r="B235" s="22">
        <v>230</v>
      </c>
      <c r="C235" s="24">
        <f t="shared" si="15"/>
        <v>1480.1546784517493</v>
      </c>
      <c r="D235" s="24">
        <f t="shared" si="16"/>
        <v>984.61771877366448</v>
      </c>
      <c r="E235" s="24">
        <f t="shared" si="17"/>
        <v>495.53695967808477</v>
      </c>
      <c r="F235" s="24"/>
      <c r="G235" s="30">
        <f t="shared" si="19"/>
        <v>158011.198220719</v>
      </c>
      <c r="H235" s="31">
        <f t="shared" si="18"/>
        <v>0.60497200444820254</v>
      </c>
    </row>
    <row r="236" spans="1:8" x14ac:dyDescent="0.25">
      <c r="A236" s="25" t="s">
        <v>25</v>
      </c>
      <c r="B236" s="22">
        <v>231</v>
      </c>
      <c r="C236" s="24">
        <f t="shared" si="15"/>
        <v>1480.1546784517493</v>
      </c>
      <c r="D236" s="24">
        <f t="shared" si="16"/>
        <v>987.68644399717573</v>
      </c>
      <c r="E236" s="24">
        <f t="shared" si="17"/>
        <v>492.46823445457346</v>
      </c>
      <c r="F236" s="24"/>
      <c r="G236" s="30">
        <f t="shared" si="19"/>
        <v>157023.51177672183</v>
      </c>
      <c r="H236" s="31">
        <f t="shared" si="18"/>
        <v>0.60744122055819538</v>
      </c>
    </row>
    <row r="237" spans="1:8" x14ac:dyDescent="0.25">
      <c r="A237" s="25" t="s">
        <v>25</v>
      </c>
      <c r="B237" s="22">
        <v>232</v>
      </c>
      <c r="C237" s="24">
        <f t="shared" si="15"/>
        <v>1480.1546784517493</v>
      </c>
      <c r="D237" s="24">
        <f t="shared" si="16"/>
        <v>990.76473341430017</v>
      </c>
      <c r="E237" s="24">
        <f t="shared" si="17"/>
        <v>489.38994503744902</v>
      </c>
      <c r="F237" s="24"/>
      <c r="G237" s="30">
        <f t="shared" si="19"/>
        <v>156032.74704330752</v>
      </c>
      <c r="H237" s="31">
        <f t="shared" si="18"/>
        <v>0.6099181323917312</v>
      </c>
    </row>
    <row r="238" spans="1:8" x14ac:dyDescent="0.25">
      <c r="A238" s="25" t="s">
        <v>25</v>
      </c>
      <c r="B238" s="22">
        <v>233</v>
      </c>
      <c r="C238" s="24">
        <f t="shared" si="15"/>
        <v>1480.1546784517493</v>
      </c>
      <c r="D238" s="24">
        <f t="shared" si="16"/>
        <v>993.85261683344152</v>
      </c>
      <c r="E238" s="24">
        <f t="shared" si="17"/>
        <v>486.30206161830773</v>
      </c>
      <c r="F238" s="24"/>
      <c r="G238" s="30">
        <f t="shared" si="19"/>
        <v>155038.89442647409</v>
      </c>
      <c r="H238" s="31">
        <f t="shared" si="18"/>
        <v>0.61240276393381476</v>
      </c>
    </row>
    <row r="239" spans="1:8" x14ac:dyDescent="0.25">
      <c r="A239" s="25" t="s">
        <v>25</v>
      </c>
      <c r="B239" s="22">
        <v>234</v>
      </c>
      <c r="C239" s="24">
        <f t="shared" si="15"/>
        <v>1480.1546784517493</v>
      </c>
      <c r="D239" s="24">
        <f t="shared" si="16"/>
        <v>996.95012415590588</v>
      </c>
      <c r="E239" s="24">
        <f t="shared" si="17"/>
        <v>483.20455429584348</v>
      </c>
      <c r="F239" s="24"/>
      <c r="G239" s="30">
        <f t="shared" si="19"/>
        <v>154041.94430231818</v>
      </c>
      <c r="H239" s="31">
        <f t="shared" si="18"/>
        <v>0.61489513924420458</v>
      </c>
    </row>
    <row r="240" spans="1:8" x14ac:dyDescent="0.25">
      <c r="A240" s="25" t="s">
        <v>25</v>
      </c>
      <c r="B240" s="22">
        <v>235</v>
      </c>
      <c r="C240" s="24">
        <f t="shared" si="15"/>
        <v>1480.1546784517493</v>
      </c>
      <c r="D240" s="24">
        <f t="shared" si="16"/>
        <v>1000.0572853761915</v>
      </c>
      <c r="E240" s="24">
        <f t="shared" si="17"/>
        <v>480.09739307555765</v>
      </c>
      <c r="F240" s="24"/>
      <c r="G240" s="30">
        <f t="shared" si="19"/>
        <v>153041.887016942</v>
      </c>
      <c r="H240" s="31">
        <f t="shared" si="18"/>
        <v>0.61739528245764497</v>
      </c>
    </row>
    <row r="241" spans="1:8" x14ac:dyDescent="0.25">
      <c r="A241" s="25" t="s">
        <v>25</v>
      </c>
      <c r="B241" s="22">
        <v>236</v>
      </c>
      <c r="C241" s="24">
        <f t="shared" si="15"/>
        <v>1480.1546784517493</v>
      </c>
      <c r="D241" s="24">
        <f t="shared" si="16"/>
        <v>1003.1741305822809</v>
      </c>
      <c r="E241" s="24">
        <f t="shared" si="17"/>
        <v>476.98054786946852</v>
      </c>
      <c r="F241" s="24"/>
      <c r="G241" s="30">
        <f t="shared" si="19"/>
        <v>152038.71288635972</v>
      </c>
      <c r="H241" s="31">
        <f t="shared" si="18"/>
        <v>0.61990321778410074</v>
      </c>
    </row>
    <row r="242" spans="1:8" x14ac:dyDescent="0.25">
      <c r="A242" s="25" t="s">
        <v>25</v>
      </c>
      <c r="B242" s="22">
        <v>237</v>
      </c>
      <c r="C242" s="24">
        <f t="shared" si="15"/>
        <v>1480.1546784517493</v>
      </c>
      <c r="D242" s="24">
        <f t="shared" si="16"/>
        <v>1006.3006899559289</v>
      </c>
      <c r="E242" s="24">
        <f t="shared" si="17"/>
        <v>473.85398849582032</v>
      </c>
      <c r="F242" s="24"/>
      <c r="G242" s="30">
        <f t="shared" si="19"/>
        <v>151032.41219640378</v>
      </c>
      <c r="H242" s="31">
        <f t="shared" si="18"/>
        <v>0.62241896950899056</v>
      </c>
    </row>
    <row r="243" spans="1:8" x14ac:dyDescent="0.25">
      <c r="A243" s="25" t="s">
        <v>25</v>
      </c>
      <c r="B243" s="22">
        <v>238</v>
      </c>
      <c r="C243" s="24">
        <f t="shared" si="15"/>
        <v>1480.1546784517493</v>
      </c>
      <c r="D243" s="24">
        <f t="shared" si="16"/>
        <v>1009.4369937729582</v>
      </c>
      <c r="E243" s="24">
        <f t="shared" si="17"/>
        <v>470.7176846787911</v>
      </c>
      <c r="F243" s="24"/>
      <c r="G243" s="30">
        <f t="shared" si="19"/>
        <v>150022.97520263083</v>
      </c>
      <c r="H243" s="31">
        <f t="shared" si="18"/>
        <v>0.62494256199342291</v>
      </c>
    </row>
    <row r="244" spans="1:8" x14ac:dyDescent="0.25">
      <c r="A244" s="25" t="s">
        <v>25</v>
      </c>
      <c r="B244" s="22">
        <v>239</v>
      </c>
      <c r="C244" s="24">
        <f t="shared" si="15"/>
        <v>1480.1546784517493</v>
      </c>
      <c r="D244" s="24">
        <f t="shared" si="16"/>
        <v>1012.5830724035507</v>
      </c>
      <c r="E244" s="24">
        <f t="shared" si="17"/>
        <v>467.5716060481987</v>
      </c>
      <c r="F244" s="24"/>
      <c r="G244" s="30">
        <f t="shared" si="19"/>
        <v>149010.39213022726</v>
      </c>
      <c r="H244" s="31">
        <f t="shared" si="18"/>
        <v>0.62747401967443184</v>
      </c>
    </row>
    <row r="245" spans="1:8" x14ac:dyDescent="0.25">
      <c r="A245" s="25" t="s">
        <v>25</v>
      </c>
      <c r="B245" s="22">
        <v>240</v>
      </c>
      <c r="C245" s="24">
        <f t="shared" si="15"/>
        <v>1480.1546784517493</v>
      </c>
      <c r="D245" s="24">
        <f t="shared" si="16"/>
        <v>1015.7389563125417</v>
      </c>
      <c r="E245" s="24">
        <f t="shared" si="17"/>
        <v>464.41572213920773</v>
      </c>
      <c r="F245" s="24"/>
      <c r="G245" s="30">
        <f t="shared" si="19"/>
        <v>147994.65317391473</v>
      </c>
      <c r="H245" s="31">
        <f t="shared" si="18"/>
        <v>0.63001336706521316</v>
      </c>
    </row>
    <row r="246" spans="1:8" x14ac:dyDescent="0.25">
      <c r="A246" s="25" t="s">
        <v>25</v>
      </c>
      <c r="B246" s="22">
        <v>241</v>
      </c>
      <c r="C246" s="24">
        <f t="shared" si="15"/>
        <v>1480.1546784517493</v>
      </c>
      <c r="D246" s="24">
        <f t="shared" si="16"/>
        <v>1018.9046760597158</v>
      </c>
      <c r="E246" s="24">
        <f t="shared" si="17"/>
        <v>461.25000239203354</v>
      </c>
      <c r="F246" s="24"/>
      <c r="G246" s="30">
        <f t="shared" si="19"/>
        <v>146975.74849785501</v>
      </c>
      <c r="H246" s="31">
        <f t="shared" si="18"/>
        <v>0.63256062875536245</v>
      </c>
    </row>
    <row r="247" spans="1:8" x14ac:dyDescent="0.25">
      <c r="A247" s="25" t="s">
        <v>25</v>
      </c>
      <c r="B247" s="22">
        <v>242</v>
      </c>
      <c r="C247" s="24">
        <f t="shared" si="15"/>
        <v>1480.1546784517493</v>
      </c>
      <c r="D247" s="24">
        <f t="shared" si="16"/>
        <v>1022.0802623001019</v>
      </c>
      <c r="E247" s="24">
        <f t="shared" si="17"/>
        <v>458.07441615164743</v>
      </c>
      <c r="F247" s="24"/>
      <c r="G247" s="30">
        <f t="shared" si="19"/>
        <v>145953.66823555491</v>
      </c>
      <c r="H247" s="31">
        <f t="shared" si="18"/>
        <v>0.63511582941111266</v>
      </c>
    </row>
    <row r="248" spans="1:8" x14ac:dyDescent="0.25">
      <c r="A248" s="25" t="s">
        <v>25</v>
      </c>
      <c r="B248" s="22">
        <v>243</v>
      </c>
      <c r="C248" s="24">
        <f t="shared" si="15"/>
        <v>1480.1546784517493</v>
      </c>
      <c r="D248" s="24">
        <f t="shared" si="16"/>
        <v>1025.2657457842704</v>
      </c>
      <c r="E248" s="24">
        <f t="shared" si="17"/>
        <v>454.8889326674788</v>
      </c>
      <c r="F248" s="24"/>
      <c r="G248" s="30">
        <f t="shared" si="19"/>
        <v>144928.40248977064</v>
      </c>
      <c r="H248" s="31">
        <f t="shared" si="18"/>
        <v>0.63767899377557336</v>
      </c>
    </row>
    <row r="249" spans="1:8" x14ac:dyDescent="0.25">
      <c r="A249" s="25" t="s">
        <v>25</v>
      </c>
      <c r="B249" s="22">
        <v>244</v>
      </c>
      <c r="C249" s="24">
        <f t="shared" si="15"/>
        <v>1480.1546784517493</v>
      </c>
      <c r="D249" s="24">
        <f t="shared" si="16"/>
        <v>1028.4611573586317</v>
      </c>
      <c r="E249" s="24">
        <f t="shared" si="17"/>
        <v>451.69352109311779</v>
      </c>
      <c r="F249" s="24"/>
      <c r="G249" s="30">
        <f t="shared" si="19"/>
        <v>143899.94133241201</v>
      </c>
      <c r="H249" s="31">
        <f t="shared" si="18"/>
        <v>0.64025014666896995</v>
      </c>
    </row>
    <row r="250" spans="1:8" x14ac:dyDescent="0.25">
      <c r="A250" s="25" t="s">
        <v>25</v>
      </c>
      <c r="B250" s="22">
        <v>245</v>
      </c>
      <c r="C250" s="24">
        <f t="shared" si="15"/>
        <v>1480.1546784517493</v>
      </c>
      <c r="D250" s="24">
        <f t="shared" si="16"/>
        <v>1031.6665279657327</v>
      </c>
      <c r="E250" s="24">
        <f t="shared" si="17"/>
        <v>448.48815048601676</v>
      </c>
      <c r="F250" s="24"/>
      <c r="G250" s="30">
        <f t="shared" si="19"/>
        <v>142868.27480444626</v>
      </c>
      <c r="H250" s="31">
        <f t="shared" si="18"/>
        <v>0.64282931298888435</v>
      </c>
    </row>
    <row r="251" spans="1:8" x14ac:dyDescent="0.25">
      <c r="A251" s="25" t="s">
        <v>25</v>
      </c>
      <c r="B251" s="22">
        <v>246</v>
      </c>
      <c r="C251" s="24">
        <f t="shared" si="15"/>
        <v>1480.1546784517493</v>
      </c>
      <c r="D251" s="24">
        <f t="shared" si="16"/>
        <v>1034.8818886445592</v>
      </c>
      <c r="E251" s="24">
        <f t="shared" si="17"/>
        <v>445.27278980719018</v>
      </c>
      <c r="F251" s="24"/>
      <c r="G251" s="30">
        <f t="shared" si="19"/>
        <v>141833.3929158017</v>
      </c>
      <c r="H251" s="31">
        <f t="shared" si="18"/>
        <v>0.6454165177104958</v>
      </c>
    </row>
    <row r="252" spans="1:8" x14ac:dyDescent="0.25">
      <c r="A252" s="25" t="s">
        <v>25</v>
      </c>
      <c r="B252" s="22">
        <v>247</v>
      </c>
      <c r="C252" s="24">
        <f t="shared" si="15"/>
        <v>1480.1546784517493</v>
      </c>
      <c r="D252" s="24">
        <f t="shared" si="16"/>
        <v>1038.1072705308345</v>
      </c>
      <c r="E252" s="24">
        <f t="shared" si="17"/>
        <v>442.04740792091468</v>
      </c>
      <c r="F252" s="24"/>
      <c r="G252" s="30">
        <f t="shared" si="19"/>
        <v>140795.28564527087</v>
      </c>
      <c r="H252" s="31">
        <f t="shared" si="18"/>
        <v>0.64801178588682284</v>
      </c>
    </row>
    <row r="253" spans="1:8" x14ac:dyDescent="0.25">
      <c r="A253" s="25" t="s">
        <v>25</v>
      </c>
      <c r="B253" s="22">
        <v>248</v>
      </c>
      <c r="C253" s="24">
        <f t="shared" si="15"/>
        <v>1480.1546784517493</v>
      </c>
      <c r="D253" s="24">
        <f t="shared" si="16"/>
        <v>1041.3427048573224</v>
      </c>
      <c r="E253" s="24">
        <f t="shared" si="17"/>
        <v>438.81197359442683</v>
      </c>
      <c r="F253" s="24"/>
      <c r="G253" s="30">
        <f t="shared" si="19"/>
        <v>139753.94294041354</v>
      </c>
      <c r="H253" s="31">
        <f t="shared" si="18"/>
        <v>0.65061514264896614</v>
      </c>
    </row>
    <row r="254" spans="1:8" x14ac:dyDescent="0.25">
      <c r="A254" s="25" t="s">
        <v>25</v>
      </c>
      <c r="B254" s="22">
        <v>249</v>
      </c>
      <c r="C254" s="24">
        <f t="shared" si="15"/>
        <v>1480.1546784517493</v>
      </c>
      <c r="D254" s="24">
        <f t="shared" si="16"/>
        <v>1044.5882229541278</v>
      </c>
      <c r="E254" s="24">
        <f t="shared" si="17"/>
        <v>435.56645549762163</v>
      </c>
      <c r="F254" s="24"/>
      <c r="G254" s="30">
        <f t="shared" si="19"/>
        <v>138709.35471745941</v>
      </c>
      <c r="H254" s="31">
        <f t="shared" si="18"/>
        <v>0.65322661320635145</v>
      </c>
    </row>
    <row r="255" spans="1:8" x14ac:dyDescent="0.25">
      <c r="A255" s="25" t="s">
        <v>25</v>
      </c>
      <c r="B255" s="22">
        <v>250</v>
      </c>
      <c r="C255" s="24">
        <f t="shared" si="15"/>
        <v>1480.1546784517493</v>
      </c>
      <c r="D255" s="24">
        <f t="shared" si="16"/>
        <v>1047.8438562490014</v>
      </c>
      <c r="E255" s="24">
        <f t="shared" si="17"/>
        <v>432.31082220274789</v>
      </c>
      <c r="F255" s="24"/>
      <c r="G255" s="30">
        <f t="shared" si="19"/>
        <v>137661.51086121041</v>
      </c>
      <c r="H255" s="31">
        <f t="shared" si="18"/>
        <v>0.65584622284697403</v>
      </c>
    </row>
    <row r="256" spans="1:8" x14ac:dyDescent="0.25">
      <c r="A256" s="25" t="s">
        <v>25</v>
      </c>
      <c r="B256" s="22">
        <v>251</v>
      </c>
      <c r="C256" s="24">
        <f t="shared" si="15"/>
        <v>1480.1546784517493</v>
      </c>
      <c r="D256" s="24">
        <f t="shared" si="16"/>
        <v>1051.1096362676442</v>
      </c>
      <c r="E256" s="24">
        <f t="shared" si="17"/>
        <v>429.04504218410517</v>
      </c>
      <c r="F256" s="24"/>
      <c r="G256" s="30">
        <f t="shared" si="19"/>
        <v>136610.40122494276</v>
      </c>
      <c r="H256" s="31">
        <f t="shared" si="18"/>
        <v>0.65847399693764308</v>
      </c>
    </row>
    <row r="257" spans="1:8" x14ac:dyDescent="0.25">
      <c r="A257" s="25" t="s">
        <v>25</v>
      </c>
      <c r="B257" s="22">
        <v>252</v>
      </c>
      <c r="C257" s="24">
        <f t="shared" si="15"/>
        <v>1480.1546784517493</v>
      </c>
      <c r="D257" s="24">
        <f t="shared" si="16"/>
        <v>1054.3855946340118</v>
      </c>
      <c r="E257" s="24">
        <f t="shared" si="17"/>
        <v>425.76908381773768</v>
      </c>
      <c r="F257" s="24"/>
      <c r="G257" s="30">
        <f t="shared" si="19"/>
        <v>135556.01563030874</v>
      </c>
      <c r="H257" s="31">
        <f t="shared" si="18"/>
        <v>0.66110996092422802</v>
      </c>
    </row>
    <row r="258" spans="1:8" x14ac:dyDescent="0.25">
      <c r="A258" s="25" t="s">
        <v>25</v>
      </c>
      <c r="B258" s="22">
        <v>253</v>
      </c>
      <c r="C258" s="24">
        <f t="shared" si="15"/>
        <v>1480.1546784517493</v>
      </c>
      <c r="D258" s="24">
        <f t="shared" si="16"/>
        <v>1057.671763070621</v>
      </c>
      <c r="E258" s="24">
        <f t="shared" si="17"/>
        <v>422.48291538112829</v>
      </c>
      <c r="F258" s="24"/>
      <c r="G258" s="30">
        <f t="shared" si="19"/>
        <v>134498.34386723812</v>
      </c>
      <c r="H258" s="31">
        <f t="shared" si="18"/>
        <v>0.66375414033190461</v>
      </c>
    </row>
    <row r="259" spans="1:8" x14ac:dyDescent="0.25">
      <c r="A259" s="25" t="s">
        <v>25</v>
      </c>
      <c r="B259" s="22">
        <v>254</v>
      </c>
      <c r="C259" s="24">
        <f t="shared" si="15"/>
        <v>1480.1546784517493</v>
      </c>
      <c r="D259" s="24">
        <f t="shared" si="16"/>
        <v>1060.9681733988577</v>
      </c>
      <c r="E259" s="24">
        <f t="shared" si="17"/>
        <v>419.1865050528915</v>
      </c>
      <c r="F259" s="24"/>
      <c r="G259" s="30">
        <f t="shared" si="19"/>
        <v>133437.37569383925</v>
      </c>
      <c r="H259" s="31">
        <f t="shared" si="18"/>
        <v>0.66640656076540183</v>
      </c>
    </row>
    <row r="260" spans="1:8" x14ac:dyDescent="0.25">
      <c r="A260" s="25" t="s">
        <v>25</v>
      </c>
      <c r="B260" s="22">
        <v>255</v>
      </c>
      <c r="C260" s="24">
        <f t="shared" si="15"/>
        <v>1480.1546784517493</v>
      </c>
      <c r="D260" s="24">
        <f t="shared" si="16"/>
        <v>1064.2748575392843</v>
      </c>
      <c r="E260" s="24">
        <f t="shared" si="17"/>
        <v>415.87982091246516</v>
      </c>
      <c r="F260" s="24"/>
      <c r="G260" s="30">
        <f t="shared" si="19"/>
        <v>132373.10083629997</v>
      </c>
      <c r="H260" s="31">
        <f t="shared" si="18"/>
        <v>0.6690672479092501</v>
      </c>
    </row>
    <row r="261" spans="1:8" x14ac:dyDescent="0.25">
      <c r="A261" s="25" t="s">
        <v>25</v>
      </c>
      <c r="B261" s="22">
        <v>256</v>
      </c>
      <c r="C261" s="24">
        <f t="shared" si="15"/>
        <v>1480.1546784517493</v>
      </c>
      <c r="D261" s="24">
        <f t="shared" si="16"/>
        <v>1067.5918475119483</v>
      </c>
      <c r="E261" s="24">
        <f t="shared" si="17"/>
        <v>412.56283093980096</v>
      </c>
      <c r="F261" s="24"/>
      <c r="G261" s="30">
        <f t="shared" si="19"/>
        <v>131305.50898878803</v>
      </c>
      <c r="H261" s="31">
        <f t="shared" si="18"/>
        <v>0.67173622752802997</v>
      </c>
    </row>
    <row r="262" spans="1:8" x14ac:dyDescent="0.25">
      <c r="A262" s="25" t="s">
        <v>25</v>
      </c>
      <c r="B262" s="22">
        <v>257</v>
      </c>
      <c r="C262" s="24">
        <f t="shared" si="15"/>
        <v>1480.1546784517493</v>
      </c>
      <c r="D262" s="24">
        <f t="shared" si="16"/>
        <v>1070.9191754366939</v>
      </c>
      <c r="E262" s="24">
        <f t="shared" si="17"/>
        <v>409.23550301505543</v>
      </c>
      <c r="F262" s="24"/>
      <c r="G262" s="30">
        <f t="shared" si="19"/>
        <v>130234.58981335134</v>
      </c>
      <c r="H262" s="31">
        <f t="shared" si="18"/>
        <v>0.6744135254666217</v>
      </c>
    </row>
    <row r="263" spans="1:8" x14ac:dyDescent="0.25">
      <c r="A263" s="25" t="s">
        <v>25</v>
      </c>
      <c r="B263" s="22">
        <v>258</v>
      </c>
      <c r="C263" s="24">
        <f t="shared" ref="C263:C326" si="20">PMT($B$3/12,360,-$B$2)</f>
        <v>1480.1546784517493</v>
      </c>
      <c r="D263" s="24">
        <f t="shared" ref="D263:D326" si="21">PPMT($B$3/12,B263,360,-$B$2)</f>
        <v>1074.2568735334714</v>
      </c>
      <c r="E263" s="24">
        <f t="shared" ref="E263:E326" si="22">IPMT($B$3/12,B263,360,-$B$2)</f>
        <v>405.89780491827776</v>
      </c>
      <c r="F263" s="24"/>
      <c r="G263" s="30">
        <f t="shared" si="19"/>
        <v>129160.33293981788</v>
      </c>
      <c r="H263" s="31">
        <f t="shared" ref="H263:H326" si="23">($B$1-G263)/$B$1</f>
        <v>0.6770991676504553</v>
      </c>
    </row>
    <row r="264" spans="1:8" x14ac:dyDescent="0.25">
      <c r="A264" s="25" t="s">
        <v>25</v>
      </c>
      <c r="B264" s="22">
        <v>259</v>
      </c>
      <c r="C264" s="24">
        <f t="shared" si="20"/>
        <v>1480.1546784517493</v>
      </c>
      <c r="D264" s="24">
        <f t="shared" si="21"/>
        <v>1077.6049741226509</v>
      </c>
      <c r="E264" s="24">
        <f t="shared" si="22"/>
        <v>402.5497043290984</v>
      </c>
      <c r="F264" s="24"/>
      <c r="G264" s="30">
        <f t="shared" ref="G264:G327" si="24">G263-D264</f>
        <v>128082.72796569523</v>
      </c>
      <c r="H264" s="31">
        <f t="shared" si="23"/>
        <v>0.67979318008576195</v>
      </c>
    </row>
    <row r="265" spans="1:8" x14ac:dyDescent="0.25">
      <c r="A265" s="25" t="s">
        <v>25</v>
      </c>
      <c r="B265" s="22">
        <v>260</v>
      </c>
      <c r="C265" s="24">
        <f t="shared" si="20"/>
        <v>1480.1546784517493</v>
      </c>
      <c r="D265" s="24">
        <f t="shared" si="21"/>
        <v>1080.963509625333</v>
      </c>
      <c r="E265" s="24">
        <f t="shared" si="22"/>
        <v>399.19116882641612</v>
      </c>
      <c r="F265" s="24"/>
      <c r="G265" s="30">
        <f t="shared" si="24"/>
        <v>127001.7644560699</v>
      </c>
      <c r="H265" s="31">
        <f t="shared" si="23"/>
        <v>0.6824955888598252</v>
      </c>
    </row>
    <row r="266" spans="1:8" x14ac:dyDescent="0.25">
      <c r="A266" s="25" t="s">
        <v>25</v>
      </c>
      <c r="B266" s="22">
        <v>261</v>
      </c>
      <c r="C266" s="24">
        <f t="shared" si="20"/>
        <v>1480.1546784517493</v>
      </c>
      <c r="D266" s="24">
        <f t="shared" si="21"/>
        <v>1084.3325125636654</v>
      </c>
      <c r="E266" s="24">
        <f t="shared" si="22"/>
        <v>395.82216588808382</v>
      </c>
      <c r="F266" s="24"/>
      <c r="G266" s="30">
        <f t="shared" si="24"/>
        <v>125917.43194350624</v>
      </c>
      <c r="H266" s="31">
        <f t="shared" si="23"/>
        <v>0.68520642014123445</v>
      </c>
    </row>
    <row r="267" spans="1:8" x14ac:dyDescent="0.25">
      <c r="A267" s="25" t="s">
        <v>25</v>
      </c>
      <c r="B267" s="22">
        <v>262</v>
      </c>
      <c r="C267" s="24">
        <f t="shared" si="20"/>
        <v>1480.1546784517493</v>
      </c>
      <c r="D267" s="24">
        <f t="shared" si="21"/>
        <v>1087.7120155611556</v>
      </c>
      <c r="E267" s="24">
        <f t="shared" si="22"/>
        <v>392.44266289059385</v>
      </c>
      <c r="F267" s="24"/>
      <c r="G267" s="30">
        <f t="shared" si="24"/>
        <v>124829.71992794509</v>
      </c>
      <c r="H267" s="31">
        <f t="shared" si="23"/>
        <v>0.68792570018013732</v>
      </c>
    </row>
    <row r="268" spans="1:8" x14ac:dyDescent="0.25">
      <c r="A268" s="25" t="s">
        <v>25</v>
      </c>
      <c r="B268" s="22">
        <v>263</v>
      </c>
      <c r="C268" s="24">
        <f t="shared" si="20"/>
        <v>1480.1546784517493</v>
      </c>
      <c r="D268" s="24">
        <f t="shared" si="21"/>
        <v>1091.1020513429878</v>
      </c>
      <c r="E268" s="24">
        <f t="shared" si="22"/>
        <v>389.0526271087615</v>
      </c>
      <c r="F268" s="24"/>
      <c r="G268" s="30">
        <f t="shared" si="24"/>
        <v>123738.6178766021</v>
      </c>
      <c r="H268" s="31">
        <f t="shared" si="23"/>
        <v>0.69065345530849476</v>
      </c>
    </row>
    <row r="269" spans="1:8" x14ac:dyDescent="0.25">
      <c r="A269" s="25" t="s">
        <v>25</v>
      </c>
      <c r="B269" s="22">
        <v>264</v>
      </c>
      <c r="C269" s="24">
        <f t="shared" si="20"/>
        <v>1480.1546784517493</v>
      </c>
      <c r="D269" s="24">
        <f t="shared" si="21"/>
        <v>1094.50265273634</v>
      </c>
      <c r="E269" s="24">
        <f t="shared" si="22"/>
        <v>385.65202571540914</v>
      </c>
      <c r="F269" s="24"/>
      <c r="G269" s="30">
        <f t="shared" si="24"/>
        <v>122644.11522386577</v>
      </c>
      <c r="H269" s="31">
        <f t="shared" si="23"/>
        <v>0.6933897119403355</v>
      </c>
    </row>
    <row r="270" spans="1:8" x14ac:dyDescent="0.25">
      <c r="A270" s="25" t="s">
        <v>25</v>
      </c>
      <c r="B270" s="22">
        <v>265</v>
      </c>
      <c r="C270" s="24">
        <f t="shared" si="20"/>
        <v>1480.1546784517493</v>
      </c>
      <c r="D270" s="24">
        <f t="shared" si="21"/>
        <v>1097.9138526707015</v>
      </c>
      <c r="E270" s="24">
        <f t="shared" si="22"/>
        <v>382.24082578104753</v>
      </c>
      <c r="F270" s="24"/>
      <c r="G270" s="30">
        <f t="shared" si="24"/>
        <v>121546.20137119507</v>
      </c>
      <c r="H270" s="31">
        <f t="shared" si="23"/>
        <v>0.69613449657201232</v>
      </c>
    </row>
    <row r="271" spans="1:8" x14ac:dyDescent="0.25">
      <c r="A271" s="25" t="s">
        <v>25</v>
      </c>
      <c r="B271" s="22">
        <v>266</v>
      </c>
      <c r="C271" s="24">
        <f t="shared" si="20"/>
        <v>1480.1546784517493</v>
      </c>
      <c r="D271" s="24">
        <f t="shared" si="21"/>
        <v>1101.335684178192</v>
      </c>
      <c r="E271" s="24">
        <f t="shared" si="22"/>
        <v>378.81899427355728</v>
      </c>
      <c r="F271" s="24"/>
      <c r="G271" s="30">
        <f t="shared" si="24"/>
        <v>120444.86568701688</v>
      </c>
      <c r="H271" s="31">
        <f t="shared" si="23"/>
        <v>0.69888783578245783</v>
      </c>
    </row>
    <row r="272" spans="1:8" x14ac:dyDescent="0.25">
      <c r="A272" s="25" t="s">
        <v>25</v>
      </c>
      <c r="B272" s="22">
        <v>267</v>
      </c>
      <c r="C272" s="24">
        <f t="shared" si="20"/>
        <v>1480.1546784517493</v>
      </c>
      <c r="D272" s="24">
        <f t="shared" si="21"/>
        <v>1104.7681803938808</v>
      </c>
      <c r="E272" s="24">
        <f t="shared" si="22"/>
        <v>375.38649805786855</v>
      </c>
      <c r="F272" s="24"/>
      <c r="G272" s="30">
        <f t="shared" si="24"/>
        <v>119340.097506623</v>
      </c>
      <c r="H272" s="31">
        <f t="shared" si="23"/>
        <v>0.7016497562334425</v>
      </c>
    </row>
    <row r="273" spans="1:8" x14ac:dyDescent="0.25">
      <c r="A273" s="25" t="s">
        <v>25</v>
      </c>
      <c r="B273" s="22">
        <v>268</v>
      </c>
      <c r="C273" s="24">
        <f t="shared" si="20"/>
        <v>1480.1546784517493</v>
      </c>
      <c r="D273" s="24">
        <f t="shared" si="21"/>
        <v>1108.2113745561085</v>
      </c>
      <c r="E273" s="24">
        <f t="shared" si="22"/>
        <v>371.9433038956409</v>
      </c>
      <c r="F273" s="24"/>
      <c r="G273" s="30">
        <f t="shared" si="24"/>
        <v>118231.88613206689</v>
      </c>
      <c r="H273" s="31">
        <f t="shared" si="23"/>
        <v>0.70442028466983275</v>
      </c>
    </row>
    <row r="274" spans="1:8" x14ac:dyDescent="0.25">
      <c r="A274" s="25" t="s">
        <v>25</v>
      </c>
      <c r="B274" s="22">
        <v>269</v>
      </c>
      <c r="C274" s="24">
        <f t="shared" si="20"/>
        <v>1480.1546784517493</v>
      </c>
      <c r="D274" s="24">
        <f t="shared" si="21"/>
        <v>1111.6653000068081</v>
      </c>
      <c r="E274" s="24">
        <f t="shared" si="22"/>
        <v>368.48937844494111</v>
      </c>
      <c r="F274" s="24"/>
      <c r="G274" s="30">
        <f t="shared" si="24"/>
        <v>117120.22083206009</v>
      </c>
      <c r="H274" s="31">
        <f t="shared" si="23"/>
        <v>0.70719944791984979</v>
      </c>
    </row>
    <row r="275" spans="1:8" x14ac:dyDescent="0.25">
      <c r="A275" s="25" t="s">
        <v>25</v>
      </c>
      <c r="B275" s="22">
        <v>270</v>
      </c>
      <c r="C275" s="24">
        <f t="shared" si="20"/>
        <v>1480.1546784517493</v>
      </c>
      <c r="D275" s="24">
        <f t="shared" si="21"/>
        <v>1115.1299901918294</v>
      </c>
      <c r="E275" s="24">
        <f t="shared" si="22"/>
        <v>365.02468825991986</v>
      </c>
      <c r="F275" s="24"/>
      <c r="G275" s="30">
        <f t="shared" si="24"/>
        <v>116005.09084186827</v>
      </c>
      <c r="H275" s="31">
        <f t="shared" si="23"/>
        <v>0.70998727289532937</v>
      </c>
    </row>
    <row r="276" spans="1:8" x14ac:dyDescent="0.25">
      <c r="A276" s="25" t="s">
        <v>25</v>
      </c>
      <c r="B276" s="22">
        <v>271</v>
      </c>
      <c r="C276" s="24">
        <f t="shared" si="20"/>
        <v>1480.1546784517493</v>
      </c>
      <c r="D276" s="24">
        <f t="shared" si="21"/>
        <v>1118.6054786612608</v>
      </c>
      <c r="E276" s="24">
        <f t="shared" si="22"/>
        <v>361.54919979048861</v>
      </c>
      <c r="F276" s="24"/>
      <c r="G276" s="30">
        <f t="shared" si="24"/>
        <v>114886.485363207</v>
      </c>
      <c r="H276" s="31">
        <f t="shared" si="23"/>
        <v>0.71278378659198249</v>
      </c>
    </row>
    <row r="277" spans="1:8" x14ac:dyDescent="0.25">
      <c r="A277" s="25" t="s">
        <v>25</v>
      </c>
      <c r="B277" s="22">
        <v>272</v>
      </c>
      <c r="C277" s="24">
        <f t="shared" si="20"/>
        <v>1480.1546784517493</v>
      </c>
      <c r="D277" s="24">
        <f t="shared" si="21"/>
        <v>1122.0917990697551</v>
      </c>
      <c r="E277" s="24">
        <f t="shared" si="22"/>
        <v>358.06287938199443</v>
      </c>
      <c r="F277" s="24"/>
      <c r="G277" s="30">
        <f t="shared" si="24"/>
        <v>113764.39356413725</v>
      </c>
      <c r="H277" s="31">
        <f t="shared" si="23"/>
        <v>0.71558901608965675</v>
      </c>
    </row>
    <row r="278" spans="1:8" x14ac:dyDescent="0.25">
      <c r="A278" s="25" t="s">
        <v>25</v>
      </c>
      <c r="B278" s="22">
        <v>273</v>
      </c>
      <c r="C278" s="24">
        <f t="shared" si="20"/>
        <v>1480.1546784517493</v>
      </c>
      <c r="D278" s="24">
        <f t="shared" si="21"/>
        <v>1125.5889851768557</v>
      </c>
      <c r="E278" s="24">
        <f t="shared" si="22"/>
        <v>354.5656932748937</v>
      </c>
      <c r="F278" s="24"/>
      <c r="G278" s="30">
        <f t="shared" si="24"/>
        <v>112638.80457896039</v>
      </c>
      <c r="H278" s="31">
        <f t="shared" si="23"/>
        <v>0.71840298855259899</v>
      </c>
    </row>
    <row r="279" spans="1:8" x14ac:dyDescent="0.25">
      <c r="A279" s="25" t="s">
        <v>25</v>
      </c>
      <c r="B279" s="22">
        <v>274</v>
      </c>
      <c r="C279" s="24">
        <f t="shared" si="20"/>
        <v>1480.1546784517493</v>
      </c>
      <c r="D279" s="24">
        <f t="shared" si="21"/>
        <v>1129.0970708473235</v>
      </c>
      <c r="E279" s="24">
        <f t="shared" si="22"/>
        <v>351.05760760442581</v>
      </c>
      <c r="F279" s="24"/>
      <c r="G279" s="30">
        <f t="shared" si="24"/>
        <v>111509.70750811308</v>
      </c>
      <c r="H279" s="31">
        <f t="shared" si="23"/>
        <v>0.72122573122971734</v>
      </c>
    </row>
    <row r="280" spans="1:8" x14ac:dyDescent="0.25">
      <c r="A280" s="25" t="s">
        <v>25</v>
      </c>
      <c r="B280" s="22">
        <v>275</v>
      </c>
      <c r="C280" s="24">
        <f t="shared" si="20"/>
        <v>1480.1546784517493</v>
      </c>
      <c r="D280" s="24">
        <f t="shared" si="21"/>
        <v>1132.6160900514642</v>
      </c>
      <c r="E280" s="24">
        <f t="shared" si="22"/>
        <v>347.53858840028494</v>
      </c>
      <c r="F280" s="24"/>
      <c r="G280" s="30">
        <f t="shared" si="24"/>
        <v>110377.09141806161</v>
      </c>
      <c r="H280" s="31">
        <f t="shared" si="23"/>
        <v>0.72405727145484589</v>
      </c>
    </row>
    <row r="281" spans="1:8" x14ac:dyDescent="0.25">
      <c r="A281" s="25" t="s">
        <v>25</v>
      </c>
      <c r="B281" s="22">
        <v>276</v>
      </c>
      <c r="C281" s="24">
        <f t="shared" si="20"/>
        <v>1480.1546784517493</v>
      </c>
      <c r="D281" s="24">
        <f t="shared" si="21"/>
        <v>1136.1460768654581</v>
      </c>
      <c r="E281" s="24">
        <f t="shared" si="22"/>
        <v>344.00860158629121</v>
      </c>
      <c r="F281" s="24"/>
      <c r="G281" s="30">
        <f t="shared" si="24"/>
        <v>109240.94534119614</v>
      </c>
      <c r="H281" s="31">
        <f t="shared" si="23"/>
        <v>0.72689763664700968</v>
      </c>
    </row>
    <row r="282" spans="1:8" x14ac:dyDescent="0.25">
      <c r="A282" s="25" t="s">
        <v>25</v>
      </c>
      <c r="B282" s="22">
        <v>277</v>
      </c>
      <c r="C282" s="24">
        <f t="shared" si="20"/>
        <v>1480.1546784517493</v>
      </c>
      <c r="D282" s="24">
        <f t="shared" si="21"/>
        <v>1139.6870654716886</v>
      </c>
      <c r="E282" s="24">
        <f t="shared" si="22"/>
        <v>340.46761298006055</v>
      </c>
      <c r="F282" s="24"/>
      <c r="G282" s="30">
        <f t="shared" si="24"/>
        <v>108101.25827572445</v>
      </c>
      <c r="H282" s="31">
        <f t="shared" si="23"/>
        <v>0.72974685431068875</v>
      </c>
    </row>
    <row r="283" spans="1:8" x14ac:dyDescent="0.25">
      <c r="A283" s="25" t="s">
        <v>25</v>
      </c>
      <c r="B283" s="22">
        <v>278</v>
      </c>
      <c r="C283" s="24">
        <f t="shared" si="20"/>
        <v>1480.1546784517493</v>
      </c>
      <c r="D283" s="24">
        <f t="shared" si="21"/>
        <v>1143.2390901590757</v>
      </c>
      <c r="E283" s="24">
        <f t="shared" si="22"/>
        <v>336.91558829267382</v>
      </c>
      <c r="F283" s="24"/>
      <c r="G283" s="30">
        <f t="shared" si="24"/>
        <v>106958.01918556538</v>
      </c>
      <c r="H283" s="31">
        <f t="shared" si="23"/>
        <v>0.73260495203608644</v>
      </c>
    </row>
    <row r="284" spans="1:8" x14ac:dyDescent="0.25">
      <c r="A284" s="25" t="s">
        <v>25</v>
      </c>
      <c r="B284" s="22">
        <v>279</v>
      </c>
      <c r="C284" s="24">
        <f t="shared" si="20"/>
        <v>1480.1546784517493</v>
      </c>
      <c r="D284" s="24">
        <f t="shared" si="21"/>
        <v>1146.8021853234047</v>
      </c>
      <c r="E284" s="24">
        <f t="shared" si="22"/>
        <v>333.35249312834463</v>
      </c>
      <c r="F284" s="24"/>
      <c r="G284" s="30">
        <f t="shared" si="24"/>
        <v>105811.21700024197</v>
      </c>
      <c r="H284" s="31">
        <f t="shared" si="23"/>
        <v>0.73547195749939509</v>
      </c>
    </row>
    <row r="285" spans="1:8" x14ac:dyDescent="0.25">
      <c r="A285" s="25" t="s">
        <v>25</v>
      </c>
      <c r="B285" s="22">
        <v>280</v>
      </c>
      <c r="C285" s="24">
        <f t="shared" si="20"/>
        <v>1480.1546784517493</v>
      </c>
      <c r="D285" s="24">
        <f t="shared" si="21"/>
        <v>1150.3763854676627</v>
      </c>
      <c r="E285" s="24">
        <f t="shared" si="22"/>
        <v>329.7782929840867</v>
      </c>
      <c r="F285" s="24"/>
      <c r="G285" s="30">
        <f t="shared" si="24"/>
        <v>104660.84061477431</v>
      </c>
      <c r="H285" s="31">
        <f t="shared" si="23"/>
        <v>0.73834789846306415</v>
      </c>
    </row>
    <row r="286" spans="1:8" x14ac:dyDescent="0.25">
      <c r="A286" s="25" t="s">
        <v>25</v>
      </c>
      <c r="B286" s="22">
        <v>281</v>
      </c>
      <c r="C286" s="24">
        <f t="shared" si="20"/>
        <v>1480.1546784517493</v>
      </c>
      <c r="D286" s="24">
        <f t="shared" si="21"/>
        <v>1153.9617252023702</v>
      </c>
      <c r="E286" s="24">
        <f t="shared" si="22"/>
        <v>326.19295324937923</v>
      </c>
      <c r="F286" s="24"/>
      <c r="G286" s="30">
        <f t="shared" si="24"/>
        <v>103506.87888957193</v>
      </c>
      <c r="H286" s="31">
        <f t="shared" si="23"/>
        <v>0.74123280277607018</v>
      </c>
    </row>
    <row r="287" spans="1:8" x14ac:dyDescent="0.25">
      <c r="A287" s="25" t="s">
        <v>25</v>
      </c>
      <c r="B287" s="22">
        <v>282</v>
      </c>
      <c r="C287" s="24">
        <f t="shared" si="20"/>
        <v>1480.1546784517493</v>
      </c>
      <c r="D287" s="24">
        <f t="shared" si="21"/>
        <v>1157.5582392459175</v>
      </c>
      <c r="E287" s="24">
        <f t="shared" si="22"/>
        <v>322.59643920583176</v>
      </c>
      <c r="F287" s="24"/>
      <c r="G287" s="30">
        <f t="shared" si="24"/>
        <v>102349.32065032602</v>
      </c>
      <c r="H287" s="31">
        <f t="shared" si="23"/>
        <v>0.74412669837418488</v>
      </c>
    </row>
    <row r="288" spans="1:8" x14ac:dyDescent="0.25">
      <c r="A288" s="25" t="s">
        <v>25</v>
      </c>
      <c r="B288" s="22">
        <v>283</v>
      </c>
      <c r="C288" s="24">
        <f t="shared" si="20"/>
        <v>1480.1546784517493</v>
      </c>
      <c r="D288" s="24">
        <f t="shared" si="21"/>
        <v>1161.1659624249005</v>
      </c>
      <c r="E288" s="24">
        <f t="shared" si="22"/>
        <v>318.98871602684869</v>
      </c>
      <c r="F288" s="24"/>
      <c r="G288" s="30">
        <f t="shared" si="24"/>
        <v>101188.15468790111</v>
      </c>
      <c r="H288" s="31">
        <f t="shared" si="23"/>
        <v>0.7470296132802472</v>
      </c>
    </row>
    <row r="289" spans="1:8" x14ac:dyDescent="0.25">
      <c r="A289" s="25" t="s">
        <v>25</v>
      </c>
      <c r="B289" s="22">
        <v>284</v>
      </c>
      <c r="C289" s="24">
        <f t="shared" si="20"/>
        <v>1480.1546784517493</v>
      </c>
      <c r="D289" s="24">
        <f t="shared" si="21"/>
        <v>1164.784929674458</v>
      </c>
      <c r="E289" s="24">
        <f t="shared" si="22"/>
        <v>315.36974877729108</v>
      </c>
      <c r="F289" s="24"/>
      <c r="G289" s="30">
        <f t="shared" si="24"/>
        <v>100023.36975822666</v>
      </c>
      <c r="H289" s="31">
        <f t="shared" si="23"/>
        <v>0.74994157560443331</v>
      </c>
    </row>
    <row r="290" spans="1:8" x14ac:dyDescent="0.25">
      <c r="A290" s="25" t="s">
        <v>25</v>
      </c>
      <c r="B290" s="22">
        <v>285</v>
      </c>
      <c r="C290" s="24">
        <f t="shared" si="20"/>
        <v>1480.1546784517493</v>
      </c>
      <c r="D290" s="24">
        <f t="shared" si="21"/>
        <v>1168.4151760386103</v>
      </c>
      <c r="E290" s="24">
        <f t="shared" si="22"/>
        <v>311.73950241313906</v>
      </c>
      <c r="F290" s="24"/>
      <c r="G290" s="30">
        <f t="shared" si="24"/>
        <v>98854.954582188046</v>
      </c>
      <c r="H290" s="31">
        <f t="shared" si="23"/>
        <v>0.75286261354452988</v>
      </c>
    </row>
    <row r="291" spans="1:8" x14ac:dyDescent="0.25">
      <c r="A291" s="25" t="s">
        <v>25</v>
      </c>
      <c r="B291" s="22">
        <v>286</v>
      </c>
      <c r="C291" s="24">
        <f t="shared" si="20"/>
        <v>1480.1546784517493</v>
      </c>
      <c r="D291" s="24">
        <f t="shared" si="21"/>
        <v>1172.0567366705973</v>
      </c>
      <c r="E291" s="24">
        <f t="shared" si="22"/>
        <v>308.09794178115197</v>
      </c>
      <c r="F291" s="24"/>
      <c r="G291" s="30">
        <f t="shared" si="24"/>
        <v>97682.897845517451</v>
      </c>
      <c r="H291" s="31">
        <f t="shared" si="23"/>
        <v>0.75579275538620638</v>
      </c>
    </row>
    <row r="292" spans="1:8" x14ac:dyDescent="0.25">
      <c r="A292" s="25" t="s">
        <v>25</v>
      </c>
      <c r="B292" s="22">
        <v>287</v>
      </c>
      <c r="C292" s="24">
        <f t="shared" si="20"/>
        <v>1480.1546784517493</v>
      </c>
      <c r="D292" s="24">
        <f t="shared" si="21"/>
        <v>1175.7096468332206</v>
      </c>
      <c r="E292" s="24">
        <f t="shared" si="22"/>
        <v>304.44503161852862</v>
      </c>
      <c r="F292" s="24"/>
      <c r="G292" s="30">
        <f t="shared" si="24"/>
        <v>96507.188198684235</v>
      </c>
      <c r="H292" s="31">
        <f t="shared" si="23"/>
        <v>0.75873202950328933</v>
      </c>
    </row>
    <row r="293" spans="1:8" x14ac:dyDescent="0.25">
      <c r="A293" s="25" t="s">
        <v>25</v>
      </c>
      <c r="B293" s="22">
        <v>288</v>
      </c>
      <c r="C293" s="24">
        <f t="shared" si="20"/>
        <v>1480.1546784517493</v>
      </c>
      <c r="D293" s="24">
        <f t="shared" si="21"/>
        <v>1179.3739418991843</v>
      </c>
      <c r="E293" s="24">
        <f t="shared" si="22"/>
        <v>300.78073655256509</v>
      </c>
      <c r="F293" s="24"/>
      <c r="G293" s="30">
        <f t="shared" si="24"/>
        <v>95327.814256785045</v>
      </c>
      <c r="H293" s="31">
        <f t="shared" si="23"/>
        <v>0.76168046435803738</v>
      </c>
    </row>
    <row r="294" spans="1:8" x14ac:dyDescent="0.25">
      <c r="A294" s="25" t="s">
        <v>25</v>
      </c>
      <c r="B294" s="22">
        <v>289</v>
      </c>
      <c r="C294" s="24">
        <f t="shared" si="20"/>
        <v>1480.1546784517493</v>
      </c>
      <c r="D294" s="24">
        <f t="shared" si="21"/>
        <v>1183.0496573514367</v>
      </c>
      <c r="E294" s="24">
        <f t="shared" si="22"/>
        <v>297.10502110031263</v>
      </c>
      <c r="F294" s="24"/>
      <c r="G294" s="30">
        <f t="shared" si="24"/>
        <v>94144.764599433605</v>
      </c>
      <c r="H294" s="31">
        <f t="shared" si="23"/>
        <v>0.7646380885014159</v>
      </c>
    </row>
    <row r="295" spans="1:8" x14ac:dyDescent="0.25">
      <c r="A295" s="25" t="s">
        <v>25</v>
      </c>
      <c r="B295" s="22">
        <v>290</v>
      </c>
      <c r="C295" s="24">
        <f t="shared" si="20"/>
        <v>1480.1546784517493</v>
      </c>
      <c r="D295" s="24">
        <f t="shared" si="21"/>
        <v>1186.7368287835154</v>
      </c>
      <c r="E295" s="24">
        <f t="shared" si="22"/>
        <v>293.417849668234</v>
      </c>
      <c r="F295" s="24"/>
      <c r="G295" s="30">
        <f t="shared" si="24"/>
        <v>92958.027770650093</v>
      </c>
      <c r="H295" s="31">
        <f t="shared" si="23"/>
        <v>0.76760493057337476</v>
      </c>
    </row>
    <row r="296" spans="1:8" x14ac:dyDescent="0.25">
      <c r="A296" s="25" t="s">
        <v>25</v>
      </c>
      <c r="B296" s="22">
        <v>291</v>
      </c>
      <c r="C296" s="24">
        <f t="shared" si="20"/>
        <v>1480.1546784517493</v>
      </c>
      <c r="D296" s="24">
        <f t="shared" si="21"/>
        <v>1190.4354918998904</v>
      </c>
      <c r="E296" s="24">
        <f t="shared" si="22"/>
        <v>289.71918655185868</v>
      </c>
      <c r="F296" s="24"/>
      <c r="G296" s="30">
        <f t="shared" si="24"/>
        <v>91767.592278750206</v>
      </c>
      <c r="H296" s="31">
        <f t="shared" si="23"/>
        <v>0.7705810193031245</v>
      </c>
    </row>
    <row r="297" spans="1:8" x14ac:dyDescent="0.25">
      <c r="A297" s="25" t="s">
        <v>25</v>
      </c>
      <c r="B297" s="22">
        <v>292</v>
      </c>
      <c r="C297" s="24">
        <f t="shared" si="20"/>
        <v>1480.1546784517493</v>
      </c>
      <c r="D297" s="24">
        <f t="shared" si="21"/>
        <v>1194.1456825163118</v>
      </c>
      <c r="E297" s="24">
        <f t="shared" si="22"/>
        <v>286.00899593543738</v>
      </c>
      <c r="F297" s="24"/>
      <c r="G297" s="30">
        <f t="shared" si="24"/>
        <v>90573.446596233887</v>
      </c>
      <c r="H297" s="31">
        <f t="shared" si="23"/>
        <v>0.77356638350941531</v>
      </c>
    </row>
    <row r="298" spans="1:8" x14ac:dyDescent="0.25">
      <c r="A298" s="25" t="s">
        <v>25</v>
      </c>
      <c r="B298" s="22">
        <v>293</v>
      </c>
      <c r="C298" s="24">
        <f t="shared" si="20"/>
        <v>1480.1546784517493</v>
      </c>
      <c r="D298" s="24">
        <f t="shared" si="21"/>
        <v>1197.8674365601544</v>
      </c>
      <c r="E298" s="24">
        <f t="shared" si="22"/>
        <v>282.28724189159493</v>
      </c>
      <c r="F298" s="24"/>
      <c r="G298" s="30">
        <f t="shared" si="24"/>
        <v>89375.57915967374</v>
      </c>
      <c r="H298" s="31">
        <f t="shared" si="23"/>
        <v>0.77656105210081561</v>
      </c>
    </row>
    <row r="299" spans="1:8" x14ac:dyDescent="0.25">
      <c r="A299" s="25" t="s">
        <v>25</v>
      </c>
      <c r="B299" s="22">
        <v>294</v>
      </c>
      <c r="C299" s="24">
        <f t="shared" si="20"/>
        <v>1480.1546784517493</v>
      </c>
      <c r="D299" s="24">
        <f t="shared" si="21"/>
        <v>1201.6007900707668</v>
      </c>
      <c r="E299" s="24">
        <f t="shared" si="22"/>
        <v>278.55388838098236</v>
      </c>
      <c r="F299" s="24"/>
      <c r="G299" s="30">
        <f t="shared" si="24"/>
        <v>88173.978369602977</v>
      </c>
      <c r="H299" s="31">
        <f t="shared" si="23"/>
        <v>0.77956505407599253</v>
      </c>
    </row>
    <row r="300" spans="1:8" x14ac:dyDescent="0.25">
      <c r="A300" s="25" t="s">
        <v>25</v>
      </c>
      <c r="B300" s="22">
        <v>295</v>
      </c>
      <c r="C300" s="24">
        <f t="shared" si="20"/>
        <v>1480.1546784517493</v>
      </c>
      <c r="D300" s="24">
        <f t="shared" si="21"/>
        <v>1205.3457791998208</v>
      </c>
      <c r="E300" s="24">
        <f t="shared" si="22"/>
        <v>274.80889925192855</v>
      </c>
      <c r="F300" s="24"/>
      <c r="G300" s="30">
        <f t="shared" si="24"/>
        <v>86968.632590403155</v>
      </c>
      <c r="H300" s="31">
        <f t="shared" si="23"/>
        <v>0.78257841852399213</v>
      </c>
    </row>
    <row r="301" spans="1:8" x14ac:dyDescent="0.25">
      <c r="A301" s="25" t="s">
        <v>25</v>
      </c>
      <c r="B301" s="22">
        <v>296</v>
      </c>
      <c r="C301" s="24">
        <f t="shared" si="20"/>
        <v>1480.1546784517493</v>
      </c>
      <c r="D301" s="24">
        <f t="shared" si="21"/>
        <v>1209.1024402116602</v>
      </c>
      <c r="E301" s="24">
        <f t="shared" si="22"/>
        <v>271.05223824008903</v>
      </c>
      <c r="F301" s="24"/>
      <c r="G301" s="30">
        <f t="shared" si="24"/>
        <v>85759.530150191495</v>
      </c>
      <c r="H301" s="31">
        <f t="shared" si="23"/>
        <v>0.78560117462452128</v>
      </c>
    </row>
    <row r="302" spans="1:8" x14ac:dyDescent="0.25">
      <c r="A302" s="25" t="s">
        <v>25</v>
      </c>
      <c r="B302" s="22">
        <v>297</v>
      </c>
      <c r="C302" s="24">
        <f t="shared" si="20"/>
        <v>1480.1546784517493</v>
      </c>
      <c r="D302" s="24">
        <f t="shared" si="21"/>
        <v>1212.8708094836531</v>
      </c>
      <c r="E302" s="24">
        <f t="shared" si="22"/>
        <v>267.2838689680961</v>
      </c>
      <c r="F302" s="24"/>
      <c r="G302" s="30">
        <f t="shared" si="24"/>
        <v>84546.659340707847</v>
      </c>
      <c r="H302" s="31">
        <f t="shared" si="23"/>
        <v>0.78863335164823045</v>
      </c>
    </row>
    <row r="303" spans="1:8" x14ac:dyDescent="0.25">
      <c r="A303" s="25" t="s">
        <v>25</v>
      </c>
      <c r="B303" s="22">
        <v>298</v>
      </c>
      <c r="C303" s="24">
        <f t="shared" si="20"/>
        <v>1480.1546784517493</v>
      </c>
      <c r="D303" s="24">
        <f t="shared" si="21"/>
        <v>1216.6509235065439</v>
      </c>
      <c r="E303" s="24">
        <f t="shared" si="22"/>
        <v>263.50375494520534</v>
      </c>
      <c r="F303" s="24"/>
      <c r="G303" s="30">
        <f t="shared" si="24"/>
        <v>83330.008417201301</v>
      </c>
      <c r="H303" s="31">
        <f t="shared" si="23"/>
        <v>0.79167497895699679</v>
      </c>
    </row>
    <row r="304" spans="1:8" x14ac:dyDescent="0.25">
      <c r="A304" s="25" t="s">
        <v>25</v>
      </c>
      <c r="B304" s="22">
        <v>299</v>
      </c>
      <c r="C304" s="24">
        <f t="shared" si="20"/>
        <v>1480.1546784517493</v>
      </c>
      <c r="D304" s="24">
        <f t="shared" si="21"/>
        <v>1220.442818884806</v>
      </c>
      <c r="E304" s="24">
        <f t="shared" si="22"/>
        <v>259.7118595669433</v>
      </c>
      <c r="F304" s="24"/>
      <c r="G304" s="30">
        <f t="shared" si="24"/>
        <v>82109.565598316491</v>
      </c>
      <c r="H304" s="31">
        <f t="shared" si="23"/>
        <v>0.7947260860042088</v>
      </c>
    </row>
    <row r="305" spans="1:8" x14ac:dyDescent="0.25">
      <c r="A305" s="25" t="s">
        <v>25</v>
      </c>
      <c r="B305" s="22">
        <v>300</v>
      </c>
      <c r="C305" s="24">
        <f t="shared" si="20"/>
        <v>1480.1546784517493</v>
      </c>
      <c r="D305" s="24">
        <f t="shared" si="21"/>
        <v>1224.246532336997</v>
      </c>
      <c r="E305" s="24">
        <f t="shared" si="22"/>
        <v>255.9081461147523</v>
      </c>
      <c r="F305" s="24"/>
      <c r="G305" s="30">
        <f t="shared" si="24"/>
        <v>80885.319065979493</v>
      </c>
      <c r="H305" s="31">
        <f t="shared" si="23"/>
        <v>0.79778670233505122</v>
      </c>
    </row>
    <row r="306" spans="1:8" x14ac:dyDescent="0.25">
      <c r="A306" s="25" t="s">
        <v>25</v>
      </c>
      <c r="B306" s="22">
        <v>301</v>
      </c>
      <c r="C306" s="24">
        <f t="shared" si="20"/>
        <v>1480.1546784517493</v>
      </c>
      <c r="D306" s="24">
        <f t="shared" si="21"/>
        <v>1228.0621006961139</v>
      </c>
      <c r="E306" s="24">
        <f t="shared" si="22"/>
        <v>252.09257775563529</v>
      </c>
      <c r="F306" s="24"/>
      <c r="G306" s="30">
        <f t="shared" si="24"/>
        <v>79657.256965283377</v>
      </c>
      <c r="H306" s="31">
        <f t="shared" si="23"/>
        <v>0.80085685758679159</v>
      </c>
    </row>
    <row r="307" spans="1:8" x14ac:dyDescent="0.25">
      <c r="A307" s="25" t="s">
        <v>25</v>
      </c>
      <c r="B307" s="22">
        <v>302</v>
      </c>
      <c r="C307" s="24">
        <f t="shared" si="20"/>
        <v>1480.1546784517493</v>
      </c>
      <c r="D307" s="24">
        <f t="shared" si="21"/>
        <v>1231.8895609099502</v>
      </c>
      <c r="E307" s="24">
        <f t="shared" si="22"/>
        <v>248.2651175417991</v>
      </c>
      <c r="F307" s="24"/>
      <c r="G307" s="30">
        <f t="shared" si="24"/>
        <v>78425.367404373421</v>
      </c>
      <c r="H307" s="31">
        <f t="shared" si="23"/>
        <v>0.80393658148906644</v>
      </c>
    </row>
    <row r="308" spans="1:8" x14ac:dyDescent="0.25">
      <c r="A308" s="25" t="s">
        <v>25</v>
      </c>
      <c r="B308" s="22">
        <v>303</v>
      </c>
      <c r="C308" s="24">
        <f t="shared" si="20"/>
        <v>1480.1546784517493</v>
      </c>
      <c r="D308" s="24">
        <f t="shared" si="21"/>
        <v>1235.7289500414531</v>
      </c>
      <c r="E308" s="24">
        <f t="shared" si="22"/>
        <v>244.42572841029644</v>
      </c>
      <c r="F308" s="24"/>
      <c r="G308" s="30">
        <f t="shared" si="24"/>
        <v>77189.638454331973</v>
      </c>
      <c r="H308" s="31">
        <f t="shared" si="23"/>
        <v>0.80702590386417006</v>
      </c>
    </row>
    <row r="309" spans="1:8" x14ac:dyDescent="0.25">
      <c r="A309" s="25" t="s">
        <v>25</v>
      </c>
      <c r="B309" s="22">
        <v>304</v>
      </c>
      <c r="C309" s="24">
        <f t="shared" si="20"/>
        <v>1480.1546784517493</v>
      </c>
      <c r="D309" s="24">
        <f t="shared" si="21"/>
        <v>1239.5803052690821</v>
      </c>
      <c r="E309" s="24">
        <f t="shared" si="22"/>
        <v>240.57437318266722</v>
      </c>
      <c r="F309" s="24"/>
      <c r="G309" s="30">
        <f t="shared" si="24"/>
        <v>75950.058149062897</v>
      </c>
      <c r="H309" s="31">
        <f t="shared" si="23"/>
        <v>0.81012485462734274</v>
      </c>
    </row>
    <row r="310" spans="1:8" x14ac:dyDescent="0.25">
      <c r="A310" s="25" t="s">
        <v>25</v>
      </c>
      <c r="B310" s="22">
        <v>305</v>
      </c>
      <c r="C310" s="24">
        <f t="shared" si="20"/>
        <v>1480.1546784517493</v>
      </c>
      <c r="D310" s="24">
        <f t="shared" si="21"/>
        <v>1243.4436638871707</v>
      </c>
      <c r="E310" s="24">
        <f t="shared" si="22"/>
        <v>236.71101456457862</v>
      </c>
      <c r="F310" s="24"/>
      <c r="G310" s="30">
        <f t="shared" si="24"/>
        <v>74706.614485175727</v>
      </c>
      <c r="H310" s="31">
        <f t="shared" si="23"/>
        <v>0.81323346378706074</v>
      </c>
    </row>
    <row r="311" spans="1:8" x14ac:dyDescent="0.25">
      <c r="A311" s="25" t="s">
        <v>25</v>
      </c>
      <c r="B311" s="22">
        <v>306</v>
      </c>
      <c r="C311" s="24">
        <f t="shared" si="20"/>
        <v>1480.1546784517493</v>
      </c>
      <c r="D311" s="24">
        <f t="shared" si="21"/>
        <v>1247.3190633062857</v>
      </c>
      <c r="E311" s="24">
        <f t="shared" si="22"/>
        <v>232.83561514546361</v>
      </c>
      <c r="F311" s="24"/>
      <c r="G311" s="30">
        <f t="shared" si="24"/>
        <v>73459.295421869436</v>
      </c>
      <c r="H311" s="31">
        <f t="shared" si="23"/>
        <v>0.8163517614453264</v>
      </c>
    </row>
    <row r="312" spans="1:8" x14ac:dyDescent="0.25">
      <c r="A312" s="25" t="s">
        <v>25</v>
      </c>
      <c r="B312" s="22">
        <v>307</v>
      </c>
      <c r="C312" s="24">
        <f t="shared" si="20"/>
        <v>1480.1546784517493</v>
      </c>
      <c r="D312" s="24">
        <f t="shared" si="21"/>
        <v>1251.2065410535904</v>
      </c>
      <c r="E312" s="24">
        <f t="shared" si="22"/>
        <v>228.94813739815893</v>
      </c>
      <c r="F312" s="24"/>
      <c r="G312" s="30">
        <f t="shared" si="24"/>
        <v>72208.088880815849</v>
      </c>
      <c r="H312" s="31">
        <f t="shared" si="23"/>
        <v>0.81947977779796044</v>
      </c>
    </row>
    <row r="313" spans="1:8" x14ac:dyDescent="0.25">
      <c r="A313" s="25" t="s">
        <v>25</v>
      </c>
      <c r="B313" s="22">
        <v>308</v>
      </c>
      <c r="C313" s="24">
        <f t="shared" si="20"/>
        <v>1480.1546784517493</v>
      </c>
      <c r="D313" s="24">
        <f t="shared" si="21"/>
        <v>1255.1061347732073</v>
      </c>
      <c r="E313" s="24">
        <f t="shared" si="22"/>
        <v>225.04854367854196</v>
      </c>
      <c r="F313" s="24"/>
      <c r="G313" s="30">
        <f t="shared" si="24"/>
        <v>70952.982746042646</v>
      </c>
      <c r="H313" s="31">
        <f t="shared" si="23"/>
        <v>0.82261754313489333</v>
      </c>
    </row>
    <row r="314" spans="1:8" x14ac:dyDescent="0.25">
      <c r="A314" s="25" t="s">
        <v>25</v>
      </c>
      <c r="B314" s="22">
        <v>309</v>
      </c>
      <c r="C314" s="24">
        <f t="shared" si="20"/>
        <v>1480.1546784517493</v>
      </c>
      <c r="D314" s="24">
        <f t="shared" si="21"/>
        <v>1259.0178822265839</v>
      </c>
      <c r="E314" s="24">
        <f t="shared" si="22"/>
        <v>221.13679622516545</v>
      </c>
      <c r="F314" s="24"/>
      <c r="G314" s="30">
        <f t="shared" si="24"/>
        <v>69693.964863816058</v>
      </c>
      <c r="H314" s="31">
        <f t="shared" si="23"/>
        <v>0.82576508784045988</v>
      </c>
    </row>
    <row r="315" spans="1:8" x14ac:dyDescent="0.25">
      <c r="A315" s="25" t="s">
        <v>25</v>
      </c>
      <c r="B315" s="22">
        <v>310</v>
      </c>
      <c r="C315" s="24">
        <f t="shared" si="20"/>
        <v>1480.1546784517493</v>
      </c>
      <c r="D315" s="24">
        <f t="shared" si="21"/>
        <v>1262.9418212928567</v>
      </c>
      <c r="E315" s="24">
        <f t="shared" si="22"/>
        <v>217.21285715889263</v>
      </c>
      <c r="F315" s="24"/>
      <c r="G315" s="30">
        <f t="shared" si="24"/>
        <v>68431.0230425232</v>
      </c>
      <c r="H315" s="31">
        <f t="shared" si="23"/>
        <v>0.82892244239369206</v>
      </c>
    </row>
    <row r="316" spans="1:8" x14ac:dyDescent="0.25">
      <c r="A316" s="25" t="s">
        <v>25</v>
      </c>
      <c r="B316" s="22">
        <v>311</v>
      </c>
      <c r="C316" s="24">
        <f t="shared" si="20"/>
        <v>1480.1546784517493</v>
      </c>
      <c r="D316" s="24">
        <f t="shared" si="21"/>
        <v>1266.8779899692195</v>
      </c>
      <c r="E316" s="24">
        <f t="shared" si="22"/>
        <v>213.27668848252989</v>
      </c>
      <c r="F316" s="24"/>
      <c r="G316" s="30">
        <f t="shared" si="24"/>
        <v>67164.145052553984</v>
      </c>
      <c r="H316" s="31">
        <f t="shared" si="23"/>
        <v>0.83208963736861508</v>
      </c>
    </row>
    <row r="317" spans="1:8" x14ac:dyDescent="0.25">
      <c r="A317" s="25" t="s">
        <v>25</v>
      </c>
      <c r="B317" s="22">
        <v>312</v>
      </c>
      <c r="C317" s="24">
        <f t="shared" si="20"/>
        <v>1480.1546784517493</v>
      </c>
      <c r="D317" s="24">
        <f t="shared" si="21"/>
        <v>1270.8264263712902</v>
      </c>
      <c r="E317" s="24">
        <f t="shared" si="22"/>
        <v>209.32825208045912</v>
      </c>
      <c r="F317" s="24"/>
      <c r="G317" s="30">
        <f t="shared" si="24"/>
        <v>65893.318626182692</v>
      </c>
      <c r="H317" s="31">
        <f t="shared" si="23"/>
        <v>0.83526670343454334</v>
      </c>
    </row>
    <row r="318" spans="1:8" x14ac:dyDescent="0.25">
      <c r="A318" s="25" t="s">
        <v>25</v>
      </c>
      <c r="B318" s="22">
        <v>313</v>
      </c>
      <c r="C318" s="24">
        <f t="shared" si="20"/>
        <v>1480.1546784517493</v>
      </c>
      <c r="D318" s="24">
        <f t="shared" si="21"/>
        <v>1274.7871687334807</v>
      </c>
      <c r="E318" s="24">
        <f t="shared" si="22"/>
        <v>205.36750971826859</v>
      </c>
      <c r="F318" s="24"/>
      <c r="G318" s="30">
        <f t="shared" si="24"/>
        <v>64618.531457449215</v>
      </c>
      <c r="H318" s="31">
        <f t="shared" si="23"/>
        <v>0.83845367135637705</v>
      </c>
    </row>
    <row r="319" spans="1:8" x14ac:dyDescent="0.25">
      <c r="A319" s="25" t="s">
        <v>25</v>
      </c>
      <c r="B319" s="22">
        <v>314</v>
      </c>
      <c r="C319" s="24">
        <f t="shared" si="20"/>
        <v>1480.1546784517493</v>
      </c>
      <c r="D319" s="24">
        <f t="shared" si="21"/>
        <v>1278.7602554093667</v>
      </c>
      <c r="E319" s="24">
        <f t="shared" si="22"/>
        <v>201.39442304238258</v>
      </c>
      <c r="F319" s="24"/>
      <c r="G319" s="30">
        <f t="shared" si="24"/>
        <v>63339.771202039847</v>
      </c>
      <c r="H319" s="31">
        <f t="shared" si="23"/>
        <v>0.84165057199490034</v>
      </c>
    </row>
    <row r="320" spans="1:8" x14ac:dyDescent="0.25">
      <c r="A320" s="25" t="s">
        <v>25</v>
      </c>
      <c r="B320" s="22">
        <v>315</v>
      </c>
      <c r="C320" s="24">
        <f t="shared" si="20"/>
        <v>1480.1546784517493</v>
      </c>
      <c r="D320" s="24">
        <f t="shared" si="21"/>
        <v>1282.7457248720591</v>
      </c>
      <c r="E320" s="24">
        <f t="shared" si="22"/>
        <v>197.40895357969006</v>
      </c>
      <c r="F320" s="24"/>
      <c r="G320" s="30">
        <f t="shared" si="24"/>
        <v>62057.025477167786</v>
      </c>
      <c r="H320" s="31">
        <f t="shared" si="23"/>
        <v>0.84485743630708054</v>
      </c>
    </row>
    <row r="321" spans="1:8" x14ac:dyDescent="0.25">
      <c r="A321" s="25" t="s">
        <v>25</v>
      </c>
      <c r="B321" s="22">
        <v>316</v>
      </c>
      <c r="C321" s="24">
        <f t="shared" si="20"/>
        <v>1480.1546784517493</v>
      </c>
      <c r="D321" s="24">
        <f t="shared" si="21"/>
        <v>1286.7436157145771</v>
      </c>
      <c r="E321" s="24">
        <f t="shared" si="22"/>
        <v>193.41106273717216</v>
      </c>
      <c r="F321" s="24"/>
      <c r="G321" s="30">
        <f t="shared" si="24"/>
        <v>60770.281861453208</v>
      </c>
      <c r="H321" s="31">
        <f t="shared" si="23"/>
        <v>0.84807429534636702</v>
      </c>
    </row>
    <row r="322" spans="1:8" x14ac:dyDescent="0.25">
      <c r="A322" s="25" t="s">
        <v>25</v>
      </c>
      <c r="B322" s="22">
        <v>317</v>
      </c>
      <c r="C322" s="24">
        <f t="shared" si="20"/>
        <v>1480.1546784517493</v>
      </c>
      <c r="D322" s="24">
        <f t="shared" si="21"/>
        <v>1290.7539666502209</v>
      </c>
      <c r="E322" s="24">
        <f t="shared" si="22"/>
        <v>189.40071180152842</v>
      </c>
      <c r="F322" s="24"/>
      <c r="G322" s="30">
        <f t="shared" si="24"/>
        <v>59479.527894802988</v>
      </c>
      <c r="H322" s="31">
        <f t="shared" si="23"/>
        <v>0.85130118026299262</v>
      </c>
    </row>
    <row r="323" spans="1:8" x14ac:dyDescent="0.25">
      <c r="A323" s="25" t="s">
        <v>25</v>
      </c>
      <c r="B323" s="22">
        <v>318</v>
      </c>
      <c r="C323" s="24">
        <f t="shared" si="20"/>
        <v>1480.1546784517493</v>
      </c>
      <c r="D323" s="24">
        <f t="shared" si="21"/>
        <v>1294.7768165129476</v>
      </c>
      <c r="E323" s="24">
        <f t="shared" si="22"/>
        <v>185.37786193880186</v>
      </c>
      <c r="F323" s="24"/>
      <c r="G323" s="30">
        <f t="shared" si="24"/>
        <v>58184.751078290043</v>
      </c>
      <c r="H323" s="31">
        <f t="shared" si="23"/>
        <v>0.85453812230427484</v>
      </c>
    </row>
    <row r="324" spans="1:8" x14ac:dyDescent="0.25">
      <c r="A324" s="25" t="s">
        <v>25</v>
      </c>
      <c r="B324" s="22">
        <v>319</v>
      </c>
      <c r="C324" s="24">
        <f t="shared" si="20"/>
        <v>1480.1546784517493</v>
      </c>
      <c r="D324" s="24">
        <f t="shared" si="21"/>
        <v>1298.8122042577461</v>
      </c>
      <c r="E324" s="24">
        <f t="shared" si="22"/>
        <v>181.34247419400316</v>
      </c>
      <c r="F324" s="24"/>
      <c r="G324" s="30">
        <f t="shared" si="24"/>
        <v>56885.938874032297</v>
      </c>
      <c r="H324" s="31">
        <f t="shared" si="23"/>
        <v>0.85778515281491929</v>
      </c>
    </row>
    <row r="325" spans="1:8" x14ac:dyDescent="0.25">
      <c r="A325" s="25" t="s">
        <v>25</v>
      </c>
      <c r="B325" s="22">
        <v>320</v>
      </c>
      <c r="C325" s="24">
        <f t="shared" si="20"/>
        <v>1480.1546784517493</v>
      </c>
      <c r="D325" s="24">
        <f t="shared" si="21"/>
        <v>1302.8601689610161</v>
      </c>
      <c r="E325" s="24">
        <f t="shared" si="22"/>
        <v>177.29450949073319</v>
      </c>
      <c r="F325" s="24"/>
      <c r="G325" s="30">
        <f t="shared" si="24"/>
        <v>55583.078705071282</v>
      </c>
      <c r="H325" s="31">
        <f t="shared" si="23"/>
        <v>0.86104230323732178</v>
      </c>
    </row>
    <row r="326" spans="1:8" x14ac:dyDescent="0.25">
      <c r="A326" s="25" t="s">
        <v>25</v>
      </c>
      <c r="B326" s="22">
        <v>321</v>
      </c>
      <c r="C326" s="24">
        <f t="shared" si="20"/>
        <v>1480.1546784517493</v>
      </c>
      <c r="D326" s="24">
        <f t="shared" si="21"/>
        <v>1306.9207498209446</v>
      </c>
      <c r="E326" s="24">
        <f t="shared" si="22"/>
        <v>173.23392863080471</v>
      </c>
      <c r="F326" s="24"/>
      <c r="G326" s="30">
        <f t="shared" si="24"/>
        <v>54276.157955250339</v>
      </c>
      <c r="H326" s="31">
        <f t="shared" si="23"/>
        <v>0.86430960511187416</v>
      </c>
    </row>
    <row r="327" spans="1:8" x14ac:dyDescent="0.25">
      <c r="A327" s="25" t="s">
        <v>25</v>
      </c>
      <c r="B327" s="22">
        <v>322</v>
      </c>
      <c r="C327" s="24">
        <f t="shared" ref="C327:C365" si="25">PMT($B$3/12,360,-$B$2)</f>
        <v>1480.1546784517493</v>
      </c>
      <c r="D327" s="24">
        <f t="shared" ref="D327:D365" si="26">PPMT($B$3/12,B327,360,-$B$2)</f>
        <v>1310.9939861578866</v>
      </c>
      <c r="E327" s="24">
        <f t="shared" ref="E327:E365" si="27">IPMT($B$3/12,B327,360,-$B$2)</f>
        <v>169.16069229386275</v>
      </c>
      <c r="F327" s="24"/>
      <c r="G327" s="30">
        <f t="shared" si="24"/>
        <v>52965.163969092449</v>
      </c>
      <c r="H327" s="31">
        <f t="shared" ref="H327:H365" si="28">($B$1-G327)/$B$1</f>
        <v>0.86758709007726897</v>
      </c>
    </row>
    <row r="328" spans="1:8" x14ac:dyDescent="0.25">
      <c r="A328" s="25" t="s">
        <v>25</v>
      </c>
      <c r="B328" s="22">
        <v>323</v>
      </c>
      <c r="C328" s="24">
        <f t="shared" si="25"/>
        <v>1480.1546784517493</v>
      </c>
      <c r="D328" s="24">
        <f t="shared" si="26"/>
        <v>1315.0799174147451</v>
      </c>
      <c r="E328" s="24">
        <f t="shared" si="27"/>
        <v>165.07476103700401</v>
      </c>
      <c r="F328" s="24"/>
      <c r="G328" s="30">
        <f t="shared" ref="G328:G365" si="29">G327-D328</f>
        <v>51650.084051677703</v>
      </c>
      <c r="H328" s="31">
        <f t="shared" si="28"/>
        <v>0.87087478987080569</v>
      </c>
    </row>
    <row r="329" spans="1:8" x14ac:dyDescent="0.25">
      <c r="A329" s="25" t="s">
        <v>25</v>
      </c>
      <c r="B329" s="22">
        <v>324</v>
      </c>
      <c r="C329" s="24">
        <f t="shared" si="25"/>
        <v>1480.1546784517493</v>
      </c>
      <c r="D329" s="24">
        <f t="shared" si="26"/>
        <v>1319.1785831573545</v>
      </c>
      <c r="E329" s="24">
        <f t="shared" si="27"/>
        <v>160.97609529439472</v>
      </c>
      <c r="F329" s="24"/>
      <c r="G329" s="30">
        <f t="shared" si="29"/>
        <v>50330.905468520345</v>
      </c>
      <c r="H329" s="31">
        <f t="shared" si="28"/>
        <v>0.87417273632869907</v>
      </c>
    </row>
    <row r="330" spans="1:8" x14ac:dyDescent="0.25">
      <c r="A330" s="25" t="s">
        <v>25</v>
      </c>
      <c r="B330" s="22">
        <v>325</v>
      </c>
      <c r="C330" s="24">
        <f t="shared" si="25"/>
        <v>1480.1546784517493</v>
      </c>
      <c r="D330" s="24">
        <f t="shared" si="26"/>
        <v>1323.2900230748617</v>
      </c>
      <c r="E330" s="24">
        <f t="shared" si="27"/>
        <v>156.86465537688764</v>
      </c>
      <c r="F330" s="24"/>
      <c r="G330" s="30">
        <f t="shared" si="29"/>
        <v>49007.615445445481</v>
      </c>
      <c r="H330" s="31">
        <f t="shared" si="28"/>
        <v>0.87748096138638632</v>
      </c>
    </row>
    <row r="331" spans="1:8" x14ac:dyDescent="0.25">
      <c r="A331" s="25" t="s">
        <v>25</v>
      </c>
      <c r="B331" s="22">
        <v>326</v>
      </c>
      <c r="C331" s="24">
        <f t="shared" si="25"/>
        <v>1480.1546784517493</v>
      </c>
      <c r="D331" s="24">
        <f t="shared" si="26"/>
        <v>1327.4142769801117</v>
      </c>
      <c r="E331" s="24">
        <f t="shared" si="27"/>
        <v>152.74040147163765</v>
      </c>
      <c r="F331" s="24"/>
      <c r="G331" s="30">
        <f t="shared" si="29"/>
        <v>47680.20116846537</v>
      </c>
      <c r="H331" s="31">
        <f t="shared" si="28"/>
        <v>0.88079949707883654</v>
      </c>
    </row>
    <row r="332" spans="1:8" x14ac:dyDescent="0.25">
      <c r="A332" s="25" t="s">
        <v>25</v>
      </c>
      <c r="B332" s="22">
        <v>327</v>
      </c>
      <c r="C332" s="24">
        <f t="shared" si="25"/>
        <v>1480.1546784517493</v>
      </c>
      <c r="D332" s="24">
        <f t="shared" si="26"/>
        <v>1331.5513848100329</v>
      </c>
      <c r="E332" s="24">
        <f t="shared" si="27"/>
        <v>148.60329364171628</v>
      </c>
      <c r="F332" s="24"/>
      <c r="G332" s="30">
        <f t="shared" si="29"/>
        <v>46348.649783655339</v>
      </c>
      <c r="H332" s="31">
        <f t="shared" si="28"/>
        <v>0.88412837554086154</v>
      </c>
    </row>
    <row r="333" spans="1:8" x14ac:dyDescent="0.25">
      <c r="A333" s="25" t="s">
        <v>25</v>
      </c>
      <c r="B333" s="22">
        <v>328</v>
      </c>
      <c r="C333" s="24">
        <f t="shared" si="25"/>
        <v>1480.1546784517493</v>
      </c>
      <c r="D333" s="24">
        <f t="shared" si="26"/>
        <v>1335.7013866260243</v>
      </c>
      <c r="E333" s="24">
        <f t="shared" si="27"/>
        <v>144.45329182572502</v>
      </c>
      <c r="F333" s="24"/>
      <c r="G333" s="30">
        <f t="shared" si="29"/>
        <v>45012.948397029315</v>
      </c>
      <c r="H333" s="31">
        <f t="shared" si="28"/>
        <v>0.88746762900742671</v>
      </c>
    </row>
    <row r="334" spans="1:8" x14ac:dyDescent="0.25">
      <c r="A334" s="25" t="s">
        <v>25</v>
      </c>
      <c r="B334" s="22">
        <v>329</v>
      </c>
      <c r="C334" s="24">
        <f t="shared" si="25"/>
        <v>1480.1546784517493</v>
      </c>
      <c r="D334" s="24">
        <f t="shared" si="26"/>
        <v>1339.864322614342</v>
      </c>
      <c r="E334" s="24">
        <f t="shared" si="27"/>
        <v>140.29035583740728</v>
      </c>
      <c r="F334" s="24"/>
      <c r="G334" s="30">
        <f t="shared" si="29"/>
        <v>43673.084074414975</v>
      </c>
      <c r="H334" s="31">
        <f t="shared" si="28"/>
        <v>0.89081728981396258</v>
      </c>
    </row>
    <row r="335" spans="1:8" x14ac:dyDescent="0.25">
      <c r="A335" s="25" t="s">
        <v>25</v>
      </c>
      <c r="B335" s="22">
        <v>330</v>
      </c>
      <c r="C335" s="24">
        <f t="shared" si="25"/>
        <v>1480.1546784517493</v>
      </c>
      <c r="D335" s="24">
        <f t="shared" si="26"/>
        <v>1344.0402330864899</v>
      </c>
      <c r="E335" s="24">
        <f t="shared" si="27"/>
        <v>136.11444536525926</v>
      </c>
      <c r="F335" s="24"/>
      <c r="G335" s="30">
        <f t="shared" si="29"/>
        <v>42329.043841328486</v>
      </c>
      <c r="H335" s="31">
        <f t="shared" si="28"/>
        <v>0.89417739039667887</v>
      </c>
    </row>
    <row r="336" spans="1:8" x14ac:dyDescent="0.25">
      <c r="A336" s="25" t="s">
        <v>25</v>
      </c>
      <c r="B336" s="22">
        <v>331</v>
      </c>
      <c r="C336" s="24">
        <f t="shared" si="25"/>
        <v>1480.1546784517493</v>
      </c>
      <c r="D336" s="24">
        <f t="shared" si="26"/>
        <v>1348.2291584796099</v>
      </c>
      <c r="E336" s="24">
        <f t="shared" si="27"/>
        <v>131.92551997213965</v>
      </c>
      <c r="F336" s="24"/>
      <c r="G336" s="30">
        <f t="shared" si="29"/>
        <v>40980.814682848875</v>
      </c>
      <c r="H336" s="31">
        <f t="shared" si="28"/>
        <v>0.89754796329287778</v>
      </c>
    </row>
    <row r="337" spans="1:8" x14ac:dyDescent="0.25">
      <c r="A337" s="25" t="s">
        <v>25</v>
      </c>
      <c r="B337" s="22">
        <v>332</v>
      </c>
      <c r="C337" s="24">
        <f t="shared" si="25"/>
        <v>1480.1546784517493</v>
      </c>
      <c r="D337" s="24">
        <f t="shared" si="26"/>
        <v>1352.431139356871</v>
      </c>
      <c r="E337" s="24">
        <f t="shared" si="27"/>
        <v>127.72353909487821</v>
      </c>
      <c r="F337" s="24"/>
      <c r="G337" s="30">
        <f t="shared" si="29"/>
        <v>39628.383543492004</v>
      </c>
      <c r="H337" s="31">
        <f t="shared" si="28"/>
        <v>0.90092904114127004</v>
      </c>
    </row>
    <row r="338" spans="1:8" x14ac:dyDescent="0.25">
      <c r="A338" s="25" t="s">
        <v>25</v>
      </c>
      <c r="B338" s="22">
        <v>333</v>
      </c>
      <c r="C338" s="24">
        <f t="shared" si="25"/>
        <v>1480.1546784517493</v>
      </c>
      <c r="D338" s="24">
        <f t="shared" si="26"/>
        <v>1356.6462164078666</v>
      </c>
      <c r="E338" s="24">
        <f t="shared" si="27"/>
        <v>123.50846204388263</v>
      </c>
      <c r="F338" s="24"/>
      <c r="G338" s="30">
        <f t="shared" si="29"/>
        <v>38271.737327084134</v>
      </c>
      <c r="H338" s="31">
        <f t="shared" si="28"/>
        <v>0.90432065668228967</v>
      </c>
    </row>
    <row r="339" spans="1:8" x14ac:dyDescent="0.25">
      <c r="A339" s="25" t="s">
        <v>25</v>
      </c>
      <c r="B339" s="22">
        <v>334</v>
      </c>
      <c r="C339" s="24">
        <f t="shared" si="25"/>
        <v>1480.1546784517493</v>
      </c>
      <c r="D339" s="24">
        <f t="shared" si="26"/>
        <v>1360.8744304490044</v>
      </c>
      <c r="E339" s="24">
        <f t="shared" si="27"/>
        <v>119.28024800274478</v>
      </c>
      <c r="F339" s="24"/>
      <c r="G339" s="30">
        <f t="shared" si="29"/>
        <v>36910.862896635132</v>
      </c>
      <c r="H339" s="31">
        <f t="shared" si="28"/>
        <v>0.9077228427584122</v>
      </c>
    </row>
    <row r="340" spans="1:8" x14ac:dyDescent="0.25">
      <c r="A340" s="25" t="s">
        <v>25</v>
      </c>
      <c r="B340" s="22">
        <v>335</v>
      </c>
      <c r="C340" s="24">
        <f t="shared" si="25"/>
        <v>1480.1546784517493</v>
      </c>
      <c r="D340" s="24">
        <f t="shared" si="26"/>
        <v>1365.1158224239041</v>
      </c>
      <c r="E340" s="24">
        <f t="shared" si="27"/>
        <v>115.03885602784537</v>
      </c>
      <c r="F340" s="24"/>
      <c r="G340" s="30">
        <f t="shared" si="29"/>
        <v>35545.747074211227</v>
      </c>
      <c r="H340" s="31">
        <f t="shared" si="28"/>
        <v>0.91113563231447192</v>
      </c>
    </row>
    <row r="341" spans="1:8" x14ac:dyDescent="0.25">
      <c r="A341" s="25" t="s">
        <v>25</v>
      </c>
      <c r="B341" s="22">
        <v>336</v>
      </c>
      <c r="C341" s="24">
        <f t="shared" si="25"/>
        <v>1480.1546784517493</v>
      </c>
      <c r="D341" s="24">
        <f t="shared" si="26"/>
        <v>1369.3704334037918</v>
      </c>
      <c r="E341" s="24">
        <f t="shared" si="27"/>
        <v>110.78424504795754</v>
      </c>
      <c r="F341" s="24"/>
      <c r="G341" s="30">
        <f t="shared" si="29"/>
        <v>34176.376640807437</v>
      </c>
      <c r="H341" s="31">
        <f t="shared" si="28"/>
        <v>0.91455905839798146</v>
      </c>
    </row>
    <row r="342" spans="1:8" x14ac:dyDescent="0.25">
      <c r="A342" s="25" t="s">
        <v>25</v>
      </c>
      <c r="B342" s="22">
        <v>337</v>
      </c>
      <c r="C342" s="24">
        <f t="shared" si="25"/>
        <v>1480.1546784517493</v>
      </c>
      <c r="D342" s="24">
        <f t="shared" si="26"/>
        <v>1373.6383045879002</v>
      </c>
      <c r="E342" s="24">
        <f t="shared" si="27"/>
        <v>106.51637386384905</v>
      </c>
      <c r="F342" s="24"/>
      <c r="G342" s="30">
        <f t="shared" si="29"/>
        <v>32802.73833621954</v>
      </c>
      <c r="H342" s="31">
        <f t="shared" si="28"/>
        <v>0.91799315415945104</v>
      </c>
    </row>
    <row r="343" spans="1:8" x14ac:dyDescent="0.25">
      <c r="A343" s="25" t="s">
        <v>25</v>
      </c>
      <c r="B343" s="22">
        <v>338</v>
      </c>
      <c r="C343" s="24">
        <f t="shared" si="25"/>
        <v>1480.1546784517493</v>
      </c>
      <c r="D343" s="24">
        <f t="shared" si="26"/>
        <v>1377.919477303866</v>
      </c>
      <c r="E343" s="24">
        <f t="shared" si="27"/>
        <v>102.23520114788344</v>
      </c>
      <c r="F343" s="24"/>
      <c r="G343" s="30">
        <f t="shared" si="29"/>
        <v>31424.818858915674</v>
      </c>
      <c r="H343" s="31">
        <f t="shared" si="28"/>
        <v>0.92143795285271091</v>
      </c>
    </row>
    <row r="344" spans="1:8" x14ac:dyDescent="0.25">
      <c r="A344" s="25" t="s">
        <v>25</v>
      </c>
      <c r="B344" s="22">
        <v>339</v>
      </c>
      <c r="C344" s="24">
        <f t="shared" si="25"/>
        <v>1480.1546784517493</v>
      </c>
      <c r="D344" s="24">
        <f t="shared" si="26"/>
        <v>1382.2139930081296</v>
      </c>
      <c r="E344" s="24">
        <f t="shared" si="27"/>
        <v>97.940685443619728</v>
      </c>
      <c r="F344" s="24"/>
      <c r="G344" s="30">
        <f t="shared" si="29"/>
        <v>30042.604865907546</v>
      </c>
      <c r="H344" s="31">
        <f t="shared" si="28"/>
        <v>0.92489348783523107</v>
      </c>
    </row>
    <row r="345" spans="1:8" x14ac:dyDescent="0.25">
      <c r="A345" s="25" t="s">
        <v>25</v>
      </c>
      <c r="B345" s="22">
        <v>340</v>
      </c>
      <c r="C345" s="24">
        <f t="shared" si="25"/>
        <v>1480.1546784517493</v>
      </c>
      <c r="D345" s="24">
        <f t="shared" si="26"/>
        <v>1386.5218932863384</v>
      </c>
      <c r="E345" s="24">
        <f t="shared" si="27"/>
        <v>93.632785165411065</v>
      </c>
      <c r="F345" s="24"/>
      <c r="G345" s="30">
        <f t="shared" si="29"/>
        <v>28656.082972621207</v>
      </c>
      <c r="H345" s="31">
        <f t="shared" si="28"/>
        <v>0.92835979256844703</v>
      </c>
    </row>
    <row r="346" spans="1:8" x14ac:dyDescent="0.25">
      <c r="A346" s="25" t="s">
        <v>25</v>
      </c>
      <c r="B346" s="22">
        <v>341</v>
      </c>
      <c r="C346" s="24">
        <f t="shared" si="25"/>
        <v>1480.1546784517493</v>
      </c>
      <c r="D346" s="24">
        <f t="shared" si="26"/>
        <v>1390.8432198537473</v>
      </c>
      <c r="E346" s="24">
        <f t="shared" si="27"/>
        <v>89.311458598001977</v>
      </c>
      <c r="F346" s="24"/>
      <c r="G346" s="30">
        <f t="shared" si="29"/>
        <v>27265.239752767458</v>
      </c>
      <c r="H346" s="31">
        <f t="shared" si="28"/>
        <v>0.93183690061808144</v>
      </c>
    </row>
    <row r="347" spans="1:8" x14ac:dyDescent="0.25">
      <c r="A347" s="25" t="s">
        <v>25</v>
      </c>
      <c r="B347" s="22">
        <v>342</v>
      </c>
      <c r="C347" s="24">
        <f t="shared" si="25"/>
        <v>1480.1546784517493</v>
      </c>
      <c r="D347" s="24">
        <f t="shared" si="26"/>
        <v>1395.1780145556249</v>
      </c>
      <c r="E347" s="24">
        <f t="shared" si="27"/>
        <v>84.976663896124464</v>
      </c>
      <c r="F347" s="24"/>
      <c r="G347" s="30">
        <f t="shared" si="29"/>
        <v>25870.061738211833</v>
      </c>
      <c r="H347" s="31">
        <f t="shared" si="28"/>
        <v>0.93532484565447038</v>
      </c>
    </row>
    <row r="348" spans="1:8" x14ac:dyDescent="0.25">
      <c r="A348" s="25" t="s">
        <v>25</v>
      </c>
      <c r="B348" s="22">
        <v>343</v>
      </c>
      <c r="C348" s="24">
        <f t="shared" si="25"/>
        <v>1480.1546784517493</v>
      </c>
      <c r="D348" s="24">
        <f t="shared" si="26"/>
        <v>1399.5263193676565</v>
      </c>
      <c r="E348" s="24">
        <f t="shared" si="27"/>
        <v>80.62835908409275</v>
      </c>
      <c r="F348" s="24"/>
      <c r="G348" s="30">
        <f t="shared" si="29"/>
        <v>24470.535418844178</v>
      </c>
      <c r="H348" s="31">
        <f t="shared" si="28"/>
        <v>0.93882366145288954</v>
      </c>
    </row>
    <row r="349" spans="1:8" x14ac:dyDescent="0.25">
      <c r="A349" s="25" t="s">
        <v>25</v>
      </c>
      <c r="B349" s="22">
        <v>344</v>
      </c>
      <c r="C349" s="24">
        <f t="shared" si="25"/>
        <v>1480.1546784517493</v>
      </c>
      <c r="D349" s="24">
        <f t="shared" si="26"/>
        <v>1403.8881763963525</v>
      </c>
      <c r="E349" s="24">
        <f t="shared" si="27"/>
        <v>76.26650205539687</v>
      </c>
      <c r="F349" s="24"/>
      <c r="G349" s="30">
        <f t="shared" si="29"/>
        <v>23066.647242447827</v>
      </c>
      <c r="H349" s="31">
        <f t="shared" si="28"/>
        <v>0.94233338189388038</v>
      </c>
    </row>
    <row r="350" spans="1:8" x14ac:dyDescent="0.25">
      <c r="A350" s="25" t="s">
        <v>25</v>
      </c>
      <c r="B350" s="22">
        <v>345</v>
      </c>
      <c r="C350" s="24">
        <f t="shared" si="25"/>
        <v>1480.1546784517493</v>
      </c>
      <c r="D350" s="24">
        <f t="shared" si="26"/>
        <v>1408.2636278794544</v>
      </c>
      <c r="E350" s="24">
        <f t="shared" si="27"/>
        <v>71.89105057229493</v>
      </c>
      <c r="F350" s="24"/>
      <c r="G350" s="30">
        <f t="shared" si="29"/>
        <v>21658.383614568374</v>
      </c>
      <c r="H350" s="31">
        <f t="shared" si="28"/>
        <v>0.94585404096357906</v>
      </c>
    </row>
    <row r="351" spans="1:8" x14ac:dyDescent="0.25">
      <c r="A351" s="25" t="s">
        <v>25</v>
      </c>
      <c r="B351" s="22">
        <v>346</v>
      </c>
      <c r="C351" s="24">
        <f t="shared" si="25"/>
        <v>1480.1546784517493</v>
      </c>
      <c r="D351" s="24">
        <f t="shared" si="26"/>
        <v>1412.6527161863453</v>
      </c>
      <c r="E351" s="24">
        <f t="shared" si="27"/>
        <v>67.501962265403961</v>
      </c>
      <c r="F351" s="24"/>
      <c r="G351" s="30">
        <f t="shared" si="29"/>
        <v>20245.730898382029</v>
      </c>
      <c r="H351" s="31">
        <f t="shared" si="28"/>
        <v>0.94938567275404495</v>
      </c>
    </row>
    <row r="352" spans="1:8" x14ac:dyDescent="0.25">
      <c r="A352" s="25" t="s">
        <v>25</v>
      </c>
      <c r="B352" s="22">
        <v>347</v>
      </c>
      <c r="C352" s="24">
        <f t="shared" si="25"/>
        <v>1480.1546784517493</v>
      </c>
      <c r="D352" s="24">
        <f t="shared" si="26"/>
        <v>1417.0554838184594</v>
      </c>
      <c r="E352" s="24">
        <f t="shared" si="27"/>
        <v>63.099194633289855</v>
      </c>
      <c r="F352" s="24"/>
      <c r="G352" s="30">
        <f t="shared" si="29"/>
        <v>18828.675414563571</v>
      </c>
      <c r="H352" s="31">
        <f t="shared" si="28"/>
        <v>0.95292831146359114</v>
      </c>
    </row>
    <row r="353" spans="1:8" x14ac:dyDescent="0.25">
      <c r="A353" s="25" t="s">
        <v>25</v>
      </c>
      <c r="B353" s="22">
        <v>348</v>
      </c>
      <c r="C353" s="24">
        <f t="shared" si="25"/>
        <v>1480.1546784517493</v>
      </c>
      <c r="D353" s="24">
        <f t="shared" si="26"/>
        <v>1421.4719734096936</v>
      </c>
      <c r="E353" s="24">
        <f t="shared" si="27"/>
        <v>58.682705042055652</v>
      </c>
      <c r="F353" s="24"/>
      <c r="G353" s="30">
        <f t="shared" si="29"/>
        <v>17407.203441153877</v>
      </c>
      <c r="H353" s="31">
        <f t="shared" si="28"/>
        <v>0.95648199139711532</v>
      </c>
    </row>
    <row r="354" spans="1:8" x14ac:dyDescent="0.25">
      <c r="A354" s="25" t="s">
        <v>25</v>
      </c>
      <c r="B354" s="22">
        <v>349</v>
      </c>
      <c r="C354" s="24">
        <f t="shared" si="25"/>
        <v>1480.1546784517493</v>
      </c>
      <c r="D354" s="24">
        <f t="shared" si="26"/>
        <v>1425.9022277268205</v>
      </c>
      <c r="E354" s="24">
        <f t="shared" si="27"/>
        <v>54.252450724928771</v>
      </c>
      <c r="F354" s="24"/>
      <c r="G354" s="30">
        <f t="shared" si="29"/>
        <v>15981.301213427058</v>
      </c>
      <c r="H354" s="31">
        <f t="shared" si="28"/>
        <v>0.96004674696643244</v>
      </c>
    </row>
    <row r="355" spans="1:8" x14ac:dyDescent="0.25">
      <c r="A355" s="25" t="s">
        <v>25</v>
      </c>
      <c r="B355" s="22">
        <v>350</v>
      </c>
      <c r="C355" s="24">
        <f t="shared" si="25"/>
        <v>1480.1546784517493</v>
      </c>
      <c r="D355" s="24">
        <f t="shared" si="26"/>
        <v>1430.3462896699025</v>
      </c>
      <c r="E355" s="24">
        <f t="shared" si="27"/>
        <v>49.808388781846858</v>
      </c>
      <c r="F355" s="24"/>
      <c r="G355" s="30">
        <f t="shared" si="29"/>
        <v>14550.954923757155</v>
      </c>
      <c r="H355" s="31">
        <f t="shared" si="28"/>
        <v>0.96362261269060701</v>
      </c>
    </row>
    <row r="356" spans="1:8" x14ac:dyDescent="0.25">
      <c r="A356" s="25" t="s">
        <v>25</v>
      </c>
      <c r="B356" s="22">
        <v>351</v>
      </c>
      <c r="C356" s="24">
        <f t="shared" si="25"/>
        <v>1480.1546784517493</v>
      </c>
      <c r="D356" s="24">
        <f t="shared" si="26"/>
        <v>1434.804202272707</v>
      </c>
      <c r="E356" s="24">
        <f t="shared" si="27"/>
        <v>45.350476179042325</v>
      </c>
      <c r="F356" s="24"/>
      <c r="G356" s="30">
        <f t="shared" si="29"/>
        <v>13116.150721484448</v>
      </c>
      <c r="H356" s="31">
        <f t="shared" si="28"/>
        <v>0.96720962319628889</v>
      </c>
    </row>
    <row r="357" spans="1:8" x14ac:dyDescent="0.25">
      <c r="A357" s="25" t="s">
        <v>25</v>
      </c>
      <c r="B357" s="22">
        <v>352</v>
      </c>
      <c r="C357" s="24">
        <f t="shared" si="25"/>
        <v>1480.1546784517493</v>
      </c>
      <c r="D357" s="24">
        <f t="shared" si="26"/>
        <v>1439.2760087031236</v>
      </c>
      <c r="E357" s="24">
        <f t="shared" si="27"/>
        <v>40.878669748625718</v>
      </c>
      <c r="F357" s="24"/>
      <c r="G357" s="30">
        <f t="shared" si="29"/>
        <v>11676.874712781324</v>
      </c>
      <c r="H357" s="31">
        <f t="shared" si="28"/>
        <v>0.97080781321804666</v>
      </c>
    </row>
    <row r="358" spans="1:8" x14ac:dyDescent="0.25">
      <c r="A358" s="25" t="s">
        <v>25</v>
      </c>
      <c r="B358" s="22">
        <v>353</v>
      </c>
      <c r="C358" s="24">
        <f t="shared" si="25"/>
        <v>1480.1546784517493</v>
      </c>
      <c r="D358" s="24">
        <f t="shared" si="26"/>
        <v>1443.7617522635817</v>
      </c>
      <c r="E358" s="24">
        <f t="shared" si="27"/>
        <v>36.392926188167642</v>
      </c>
      <c r="F358" s="24"/>
      <c r="G358" s="30">
        <f t="shared" si="29"/>
        <v>10233.112960517743</v>
      </c>
      <c r="H358" s="31">
        <f t="shared" si="28"/>
        <v>0.97441721759870559</v>
      </c>
    </row>
    <row r="359" spans="1:8" x14ac:dyDescent="0.25">
      <c r="A359" s="25" t="s">
        <v>25</v>
      </c>
      <c r="B359" s="22">
        <v>354</v>
      </c>
      <c r="C359" s="24">
        <f t="shared" si="25"/>
        <v>1480.1546784517493</v>
      </c>
      <c r="D359" s="24">
        <f t="shared" si="26"/>
        <v>1448.2614763914698</v>
      </c>
      <c r="E359" s="24">
        <f t="shared" si="27"/>
        <v>31.893202060279492</v>
      </c>
      <c r="F359" s="24"/>
      <c r="G359" s="30">
        <f t="shared" si="29"/>
        <v>8784.8514841262731</v>
      </c>
      <c r="H359" s="31">
        <f t="shared" si="28"/>
        <v>0.97803787128968422</v>
      </c>
    </row>
    <row r="360" spans="1:8" x14ac:dyDescent="0.25">
      <c r="A360" s="25" t="s">
        <v>25</v>
      </c>
      <c r="B360" s="22">
        <v>355</v>
      </c>
      <c r="C360" s="24">
        <f t="shared" si="25"/>
        <v>1480.1546784517493</v>
      </c>
      <c r="D360" s="24">
        <f t="shared" si="26"/>
        <v>1452.7752246595567</v>
      </c>
      <c r="E360" s="24">
        <f t="shared" si="27"/>
        <v>27.379453792192738</v>
      </c>
      <c r="F360" s="24"/>
      <c r="G360" s="30">
        <f t="shared" si="29"/>
        <v>7332.0762594667167</v>
      </c>
      <c r="H360" s="31">
        <f t="shared" si="28"/>
        <v>0.98166980935133319</v>
      </c>
    </row>
    <row r="361" spans="1:8" x14ac:dyDescent="0.25">
      <c r="A361" s="25" t="s">
        <v>25</v>
      </c>
      <c r="B361" s="22">
        <v>356</v>
      </c>
      <c r="C361" s="24">
        <f t="shared" si="25"/>
        <v>1480.1546784517493</v>
      </c>
      <c r="D361" s="24">
        <f t="shared" si="26"/>
        <v>1457.3030407764122</v>
      </c>
      <c r="E361" s="24">
        <f t="shared" si="27"/>
        <v>22.85163767533712</v>
      </c>
      <c r="F361" s="24"/>
      <c r="G361" s="30">
        <f t="shared" si="29"/>
        <v>5874.7732186903049</v>
      </c>
      <c r="H361" s="31">
        <f t="shared" si="28"/>
        <v>0.98531306695327425</v>
      </c>
    </row>
    <row r="362" spans="1:8" x14ac:dyDescent="0.25">
      <c r="A362" s="25" t="s">
        <v>25</v>
      </c>
      <c r="B362" s="22">
        <v>357</v>
      </c>
      <c r="C362" s="24">
        <f t="shared" si="25"/>
        <v>1480.1546784517493</v>
      </c>
      <c r="D362" s="24">
        <f t="shared" si="26"/>
        <v>1461.844968586832</v>
      </c>
      <c r="E362" s="24">
        <f t="shared" si="27"/>
        <v>18.309709864917302</v>
      </c>
      <c r="F362" s="24"/>
      <c r="G362" s="30">
        <f t="shared" si="29"/>
        <v>4412.9282501034731</v>
      </c>
      <c r="H362" s="31">
        <f t="shared" si="28"/>
        <v>0.98896767937474128</v>
      </c>
    </row>
    <row r="363" spans="1:8" x14ac:dyDescent="0.25">
      <c r="A363" s="25" t="s">
        <v>25</v>
      </c>
      <c r="B363" s="22">
        <v>358</v>
      </c>
      <c r="C363" s="24">
        <f t="shared" si="25"/>
        <v>1480.1546784517493</v>
      </c>
      <c r="D363" s="24">
        <f t="shared" si="26"/>
        <v>1466.4010520722609</v>
      </c>
      <c r="E363" s="24">
        <f t="shared" si="27"/>
        <v>13.753626379488342</v>
      </c>
      <c r="F363" s="24"/>
      <c r="G363" s="30">
        <f t="shared" si="29"/>
        <v>2946.5271980312123</v>
      </c>
      <c r="H363" s="31">
        <f t="shared" si="28"/>
        <v>0.99263368200492197</v>
      </c>
    </row>
    <row r="364" spans="1:8" x14ac:dyDescent="0.25">
      <c r="A364" s="25" t="s">
        <v>25</v>
      </c>
      <c r="B364" s="22">
        <v>359</v>
      </c>
      <c r="C364" s="24">
        <f t="shared" si="25"/>
        <v>1480.1546784517493</v>
      </c>
      <c r="D364" s="24">
        <f t="shared" si="26"/>
        <v>1470.9713353512195</v>
      </c>
      <c r="E364" s="24">
        <f t="shared" si="27"/>
        <v>9.1833431005297967</v>
      </c>
      <c r="F364" s="24"/>
      <c r="G364" s="30">
        <f t="shared" si="29"/>
        <v>1475.5558626799927</v>
      </c>
      <c r="H364" s="31">
        <f t="shared" si="28"/>
        <v>0.9963111103433</v>
      </c>
    </row>
    <row r="365" spans="1:8" x14ac:dyDescent="0.25">
      <c r="A365" s="25" t="s">
        <v>25</v>
      </c>
      <c r="B365" s="22">
        <v>360</v>
      </c>
      <c r="C365" s="24">
        <f t="shared" si="25"/>
        <v>1480.1546784517493</v>
      </c>
      <c r="D365" s="24">
        <f t="shared" si="26"/>
        <v>1475.5558626797308</v>
      </c>
      <c r="E365" s="24">
        <f t="shared" si="27"/>
        <v>4.5988157720184955</v>
      </c>
      <c r="F365" s="24"/>
      <c r="G365" s="30">
        <f t="shared" si="29"/>
        <v>2.6193447411060333E-10</v>
      </c>
      <c r="H365" s="31">
        <f t="shared" si="28"/>
        <v>0.99999999999999944</v>
      </c>
    </row>
    <row r="366" spans="1:8" x14ac:dyDescent="0.25">
      <c r="E366" s="24"/>
      <c r="F366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30" zoomScaleNormal="130" workbookViewId="0">
      <selection activeCell="B12" sqref="B12"/>
    </sheetView>
  </sheetViews>
  <sheetFormatPr defaultRowHeight="15" x14ac:dyDescent="0.25"/>
  <cols>
    <col min="1" max="1" width="23" style="6" customWidth="1"/>
    <col min="2" max="2" width="9.85546875" style="2" customWidth="1"/>
    <col min="3" max="3" width="1" style="1" customWidth="1"/>
    <col min="4" max="4" width="26" style="6" customWidth="1"/>
    <col min="5" max="5" width="15.42578125" style="6" customWidth="1"/>
    <col min="6" max="6" width="1" style="1" customWidth="1"/>
    <col min="7" max="7" width="25.28515625" style="6" bestFit="1" customWidth="1"/>
    <col min="8" max="8" width="13.140625" style="6" bestFit="1" customWidth="1"/>
    <col min="9" max="16384" width="9.140625" style="6"/>
  </cols>
  <sheetData>
    <row r="1" spans="1:8" x14ac:dyDescent="0.25">
      <c r="A1" s="19" t="s">
        <v>14</v>
      </c>
      <c r="B1" s="20"/>
      <c r="D1" s="19" t="s">
        <v>15</v>
      </c>
      <c r="E1" s="19"/>
      <c r="G1" s="19" t="s">
        <v>16</v>
      </c>
    </row>
    <row r="2" spans="1:8" x14ac:dyDescent="0.25">
      <c r="A2" s="6" t="s">
        <v>0</v>
      </c>
      <c r="B2" s="18">
        <v>200000</v>
      </c>
      <c r="D2" s="6" t="s">
        <v>0</v>
      </c>
      <c r="E2" s="2">
        <v>200000</v>
      </c>
      <c r="G2" s="6" t="s">
        <v>0</v>
      </c>
      <c r="H2" s="2">
        <v>200000</v>
      </c>
    </row>
    <row r="3" spans="1:8" x14ac:dyDescent="0.25">
      <c r="B3" s="18"/>
      <c r="E3" s="2"/>
      <c r="H3" s="2"/>
    </row>
    <row r="4" spans="1:8" x14ac:dyDescent="0.25">
      <c r="A4" s="7" t="s">
        <v>2</v>
      </c>
      <c r="B4" s="18">
        <f>0.2*B2</f>
        <v>40000</v>
      </c>
      <c r="D4" s="7" t="s">
        <v>7</v>
      </c>
      <c r="E4" s="2">
        <v>51000</v>
      </c>
      <c r="G4" s="7" t="s">
        <v>2</v>
      </c>
      <c r="H4" s="2">
        <f>0.2*H2</f>
        <v>40000</v>
      </c>
    </row>
    <row r="5" spans="1:8" x14ac:dyDescent="0.25">
      <c r="B5" s="18"/>
      <c r="E5" s="2"/>
      <c r="H5" s="2"/>
    </row>
    <row r="6" spans="1:8" x14ac:dyDescent="0.25">
      <c r="A6" s="6" t="s">
        <v>5</v>
      </c>
      <c r="B6" s="18">
        <f>0.04*B2</f>
        <v>8000</v>
      </c>
      <c r="D6" s="6" t="s">
        <v>5</v>
      </c>
      <c r="E6" s="2">
        <f>0.04*E2</f>
        <v>8000</v>
      </c>
      <c r="G6" s="6" t="s">
        <v>5</v>
      </c>
      <c r="H6" s="2">
        <f>0.04*H2</f>
        <v>8000</v>
      </c>
    </row>
    <row r="7" spans="1:8" x14ac:dyDescent="0.25">
      <c r="A7" s="6" t="s">
        <v>1</v>
      </c>
      <c r="B7" s="18">
        <f>0.015*B2</f>
        <v>3000</v>
      </c>
      <c r="D7" s="6" t="s">
        <v>1</v>
      </c>
      <c r="E7" s="2">
        <f>0.015*E2</f>
        <v>3000</v>
      </c>
      <c r="G7" s="6" t="s">
        <v>1</v>
      </c>
      <c r="H7" s="2">
        <f>0.015*H2</f>
        <v>3000</v>
      </c>
    </row>
    <row r="8" spans="1:8" x14ac:dyDescent="0.25">
      <c r="B8" s="18"/>
      <c r="E8" s="2"/>
      <c r="H8" s="2"/>
    </row>
    <row r="9" spans="1:8" x14ac:dyDescent="0.25">
      <c r="A9" s="6" t="s">
        <v>3</v>
      </c>
      <c r="B9" s="18">
        <f>B2-B4+B6+B7</f>
        <v>171000</v>
      </c>
      <c r="D9" s="6" t="s">
        <v>3</v>
      </c>
      <c r="E9" s="2">
        <f>E2-E4+E6+E7</f>
        <v>160000</v>
      </c>
      <c r="G9" s="6" t="s">
        <v>10</v>
      </c>
      <c r="H9" s="2">
        <f>H2-H4+H6+H7</f>
        <v>171000</v>
      </c>
    </row>
    <row r="10" spans="1:8" ht="15.75" thickBot="1" x14ac:dyDescent="0.3">
      <c r="A10" s="6" t="s">
        <v>4</v>
      </c>
      <c r="B10" s="3">
        <f>+B9/B2</f>
        <v>0.85499999999999998</v>
      </c>
      <c r="D10" s="6" t="s">
        <v>4</v>
      </c>
      <c r="E10" s="3">
        <f>+E9/E2</f>
        <v>0.8</v>
      </c>
      <c r="H10" s="2"/>
    </row>
    <row r="11" spans="1:8" x14ac:dyDescent="0.25">
      <c r="G11" s="9" t="s">
        <v>9</v>
      </c>
      <c r="H11" s="10">
        <f>0.8*H2</f>
        <v>160000</v>
      </c>
    </row>
    <row r="12" spans="1:8" x14ac:dyDescent="0.25">
      <c r="A12" s="6" t="s">
        <v>6</v>
      </c>
      <c r="B12" s="4">
        <f>PMT(0.045/12,360,B9)</f>
        <v>-866.43187980225593</v>
      </c>
      <c r="D12" s="6" t="s">
        <v>6</v>
      </c>
      <c r="E12" s="4">
        <f>PMT(0.045/12,360,E9)</f>
        <v>-810.69649572140906</v>
      </c>
      <c r="G12" s="11" t="s">
        <v>8</v>
      </c>
      <c r="H12" s="12">
        <f>+H11/H2</f>
        <v>0.8</v>
      </c>
    </row>
    <row r="13" spans="1:8" ht="15.75" thickBot="1" x14ac:dyDescent="0.3">
      <c r="A13" s="6" t="s">
        <v>12</v>
      </c>
      <c r="B13" s="5">
        <v>-100</v>
      </c>
      <c r="D13" s="6" t="s">
        <v>12</v>
      </c>
      <c r="E13" s="8">
        <v>0</v>
      </c>
      <c r="G13" s="11" t="s">
        <v>6</v>
      </c>
      <c r="H13" s="13">
        <f>PMT(0.045/12,360,H11)</f>
        <v>-810.69649572140906</v>
      </c>
    </row>
    <row r="14" spans="1:8" ht="15.75" thickBot="1" x14ac:dyDescent="0.3">
      <c r="B14" s="4">
        <f>+B12+B13</f>
        <v>-966.43187980225593</v>
      </c>
      <c r="G14" s="14" t="s">
        <v>12</v>
      </c>
      <c r="H14" s="15">
        <v>0</v>
      </c>
    </row>
    <row r="15" spans="1:8" ht="15.75" thickBot="1" x14ac:dyDescent="0.3">
      <c r="D15" s="6" t="s">
        <v>11</v>
      </c>
    </row>
    <row r="16" spans="1:8" x14ac:dyDescent="0.25">
      <c r="G16" s="9" t="s">
        <v>13</v>
      </c>
      <c r="H16" s="10">
        <f>H9-H11</f>
        <v>11000</v>
      </c>
    </row>
    <row r="17" spans="7:8" x14ac:dyDescent="0.25">
      <c r="G17" s="11" t="s">
        <v>6</v>
      </c>
      <c r="H17" s="13">
        <f>PMT(0.045/12,360,H16)</f>
        <v>-55.735384080846877</v>
      </c>
    </row>
    <row r="18" spans="7:8" ht="15.75" thickBot="1" x14ac:dyDescent="0.3">
      <c r="G18" s="11" t="s">
        <v>12</v>
      </c>
      <c r="H18" s="16">
        <v>-100</v>
      </c>
    </row>
    <row r="19" spans="7:8" ht="15.75" thickBot="1" x14ac:dyDescent="0.3">
      <c r="G19" s="14"/>
      <c r="H19" s="16">
        <f>+H18+H17</f>
        <v>-155.73538408084687</v>
      </c>
    </row>
    <row r="21" spans="7:8" x14ac:dyDescent="0.25">
      <c r="H21" s="17">
        <f>+H19+H13</f>
        <v>-966.43187980225593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D1" sqref="D1"/>
    </sheetView>
  </sheetViews>
  <sheetFormatPr defaultRowHeight="15" x14ac:dyDescent="0.25"/>
  <cols>
    <col min="1" max="1" width="15" bestFit="1" customWidth="1"/>
    <col min="4" max="4" width="10.42578125" customWidth="1"/>
    <col min="5" max="5" width="9.85546875" bestFit="1" customWidth="1"/>
    <col min="6" max="6" width="2.140625" customWidth="1"/>
    <col min="7" max="7" width="17.7109375" bestFit="1" customWidth="1"/>
    <col min="9" max="9" width="6.85546875" customWidth="1"/>
  </cols>
  <sheetData>
    <row r="1" spans="1:17" x14ac:dyDescent="0.25">
      <c r="A1" s="22" t="s">
        <v>29</v>
      </c>
      <c r="B1" s="23">
        <v>40000</v>
      </c>
      <c r="C1" s="22"/>
      <c r="D1" s="19" t="s">
        <v>27</v>
      </c>
      <c r="E1" s="22"/>
      <c r="F1" s="22"/>
      <c r="G1" s="22"/>
      <c r="H1" s="22"/>
      <c r="M1" s="22"/>
      <c r="N1" s="23"/>
      <c r="O1" s="22"/>
    </row>
    <row r="2" spans="1:17" x14ac:dyDescent="0.25">
      <c r="A2" s="25" t="s">
        <v>18</v>
      </c>
      <c r="B2" s="23">
        <v>35000</v>
      </c>
      <c r="C2" s="22"/>
      <c r="D2" t="s">
        <v>28</v>
      </c>
      <c r="E2" s="26"/>
      <c r="F2" s="26"/>
      <c r="G2" s="22"/>
      <c r="H2" s="22"/>
      <c r="M2" s="25"/>
      <c r="N2" s="23"/>
      <c r="O2" s="22"/>
    </row>
    <row r="3" spans="1:17" x14ac:dyDescent="0.25">
      <c r="A3" s="25" t="s">
        <v>19</v>
      </c>
      <c r="B3" s="38">
        <v>0.05</v>
      </c>
      <c r="C3" s="22"/>
      <c r="D3" t="s">
        <v>30</v>
      </c>
      <c r="E3" s="24"/>
      <c r="F3" s="24"/>
      <c r="G3" s="22"/>
      <c r="H3" s="22"/>
      <c r="M3" s="25"/>
      <c r="N3" s="39"/>
      <c r="O3" s="22"/>
    </row>
    <row r="4" spans="1:17" x14ac:dyDescent="0.25">
      <c r="A4" s="25"/>
      <c r="B4" s="25"/>
      <c r="C4" s="22"/>
      <c r="D4" t="s">
        <v>31</v>
      </c>
      <c r="E4" s="24"/>
      <c r="F4" s="24"/>
      <c r="G4" s="22"/>
      <c r="H4" s="22"/>
      <c r="M4" s="25"/>
      <c r="N4" s="22"/>
      <c r="O4" s="22"/>
    </row>
    <row r="5" spans="1:17" x14ac:dyDescent="0.25">
      <c r="A5" s="25"/>
      <c r="B5" s="25"/>
      <c r="C5" s="22"/>
      <c r="D5" t="s">
        <v>32</v>
      </c>
      <c r="E5" s="24"/>
      <c r="F5" s="24"/>
      <c r="G5" s="22"/>
      <c r="H5" s="22"/>
      <c r="M5" s="25"/>
      <c r="N5" s="22"/>
      <c r="O5" s="22"/>
      <c r="P5" s="35"/>
      <c r="Q5" s="36"/>
    </row>
    <row r="6" spans="1:17" x14ac:dyDescent="0.25">
      <c r="A6" s="25"/>
      <c r="B6" s="28"/>
      <c r="C6" s="22"/>
      <c r="D6" s="24"/>
      <c r="E6" s="24"/>
      <c r="F6" s="22"/>
      <c r="G6" s="22"/>
      <c r="H6" s="22"/>
      <c r="M6" s="25"/>
      <c r="N6" s="28"/>
      <c r="O6" s="22"/>
    </row>
    <row r="7" spans="1:17" x14ac:dyDescent="0.25">
      <c r="A7" s="25"/>
      <c r="B7" s="28"/>
      <c r="C7" s="29" t="s">
        <v>20</v>
      </c>
      <c r="D7" s="25" t="s">
        <v>21</v>
      </c>
      <c r="E7" s="25" t="s">
        <v>22</v>
      </c>
      <c r="F7" s="25"/>
      <c r="G7" s="25" t="s">
        <v>23</v>
      </c>
      <c r="H7" s="25" t="s">
        <v>24</v>
      </c>
      <c r="I7" s="25" t="s">
        <v>26</v>
      </c>
      <c r="M7" s="25"/>
      <c r="N7" s="28"/>
      <c r="O7" s="29"/>
    </row>
    <row r="8" spans="1:17" x14ac:dyDescent="0.25">
      <c r="A8" s="25" t="s">
        <v>25</v>
      </c>
      <c r="B8" s="22">
        <v>1</v>
      </c>
      <c r="C8" s="24"/>
      <c r="D8" s="24"/>
      <c r="E8" s="24"/>
      <c r="F8" s="24"/>
      <c r="G8" s="30"/>
      <c r="H8" s="31"/>
      <c r="I8" s="35"/>
      <c r="M8" s="25"/>
      <c r="N8" s="22"/>
      <c r="O8" s="24"/>
      <c r="P8" s="37"/>
      <c r="Q8" s="37"/>
    </row>
    <row r="9" spans="1:17" x14ac:dyDescent="0.25">
      <c r="A9" s="25" t="s">
        <v>25</v>
      </c>
      <c r="B9" s="22">
        <v>2</v>
      </c>
      <c r="C9" s="24"/>
      <c r="D9" s="24"/>
      <c r="E9" s="24"/>
      <c r="F9" s="24"/>
      <c r="G9" s="30"/>
      <c r="H9" s="31"/>
      <c r="I9" s="35"/>
      <c r="M9" s="25"/>
      <c r="N9" s="22"/>
      <c r="O9" s="24"/>
      <c r="P9" s="37"/>
      <c r="Q9" s="37"/>
    </row>
    <row r="10" spans="1:17" x14ac:dyDescent="0.25">
      <c r="A10" s="25" t="s">
        <v>25</v>
      </c>
      <c r="B10" s="22">
        <v>3</v>
      </c>
      <c r="C10" s="24"/>
      <c r="D10" s="24"/>
      <c r="E10" s="24"/>
      <c r="F10" s="24"/>
      <c r="G10" s="30"/>
      <c r="H10" s="31"/>
      <c r="I10" s="35"/>
      <c r="M10" s="25"/>
      <c r="N10" s="22"/>
      <c r="O10" s="24"/>
      <c r="P10" s="37"/>
      <c r="Q10" s="37"/>
    </row>
    <row r="11" spans="1:17" x14ac:dyDescent="0.25">
      <c r="A11" s="25" t="s">
        <v>25</v>
      </c>
      <c r="B11" s="22">
        <v>4</v>
      </c>
      <c r="C11" s="24"/>
      <c r="D11" s="24"/>
      <c r="E11" s="24"/>
      <c r="F11" s="24"/>
      <c r="G11" s="30"/>
      <c r="H11" s="31"/>
      <c r="I11" s="35"/>
      <c r="N11" s="22"/>
      <c r="O11" s="24"/>
      <c r="P11" s="37"/>
      <c r="Q11" s="37"/>
    </row>
    <row r="12" spans="1:17" x14ac:dyDescent="0.25">
      <c r="A12" s="25" t="s">
        <v>25</v>
      </c>
      <c r="B12" s="22">
        <v>5</v>
      </c>
      <c r="C12" s="24"/>
      <c r="D12" s="24"/>
      <c r="E12" s="24"/>
      <c r="F12" s="24"/>
      <c r="G12" s="30"/>
      <c r="H12" s="31"/>
      <c r="I12" s="35"/>
      <c r="N12" s="22"/>
      <c r="O12" s="24"/>
      <c r="P12" s="37"/>
      <c r="Q12" s="37"/>
    </row>
    <row r="13" spans="1:17" x14ac:dyDescent="0.25">
      <c r="A13" s="25" t="s">
        <v>25</v>
      </c>
      <c r="B13" s="22">
        <v>6</v>
      </c>
      <c r="C13" s="24"/>
      <c r="D13" s="24"/>
      <c r="E13" s="24"/>
      <c r="F13" s="24"/>
      <c r="G13" s="30"/>
      <c r="H13" s="31"/>
      <c r="I13" s="35"/>
      <c r="N13" s="22"/>
      <c r="O13" s="24"/>
      <c r="P13" s="37"/>
      <c r="Q13" s="37"/>
    </row>
    <row r="14" spans="1:17" x14ac:dyDescent="0.25">
      <c r="A14" s="25" t="s">
        <v>25</v>
      </c>
      <c r="B14" s="22">
        <v>7</v>
      </c>
      <c r="C14" s="24"/>
      <c r="D14" s="24"/>
      <c r="E14" s="24"/>
      <c r="F14" s="24"/>
      <c r="G14" s="30"/>
      <c r="H14" s="31"/>
      <c r="I14" s="35"/>
      <c r="N14" s="22"/>
      <c r="O14" s="24"/>
      <c r="P14" s="37"/>
      <c r="Q14" s="37"/>
    </row>
    <row r="15" spans="1:17" x14ac:dyDescent="0.25">
      <c r="A15" s="25" t="s">
        <v>25</v>
      </c>
      <c r="B15" s="22">
        <v>8</v>
      </c>
      <c r="C15" s="24"/>
      <c r="D15" s="24"/>
      <c r="E15" s="24"/>
      <c r="F15" s="24"/>
      <c r="G15" s="30"/>
      <c r="H15" s="31"/>
      <c r="I15" s="35"/>
      <c r="N15" s="22"/>
      <c r="O15" s="24"/>
      <c r="P15" s="37"/>
      <c r="Q15" s="37"/>
    </row>
    <row r="16" spans="1:17" x14ac:dyDescent="0.25">
      <c r="A16" s="25" t="s">
        <v>25</v>
      </c>
      <c r="B16" s="22">
        <v>9</v>
      </c>
      <c r="C16" s="24"/>
      <c r="D16" s="24"/>
      <c r="E16" s="24"/>
      <c r="F16" s="24"/>
      <c r="G16" s="30"/>
      <c r="H16" s="31"/>
      <c r="I16" s="35"/>
      <c r="N16" s="22"/>
      <c r="O16" s="24"/>
      <c r="P16" s="37"/>
      <c r="Q16" s="37"/>
    </row>
    <row r="17" spans="1:17" x14ac:dyDescent="0.25">
      <c r="A17" s="25" t="s">
        <v>25</v>
      </c>
      <c r="B17" s="22">
        <v>10</v>
      </c>
      <c r="C17" s="24"/>
      <c r="D17" s="24"/>
      <c r="E17" s="24"/>
      <c r="F17" s="24"/>
      <c r="G17" s="30"/>
      <c r="H17" s="31"/>
      <c r="I17" s="35"/>
      <c r="N17" s="22"/>
      <c r="O17" s="24"/>
      <c r="P17" s="37"/>
      <c r="Q17" s="37"/>
    </row>
    <row r="18" spans="1:17" x14ac:dyDescent="0.25">
      <c r="A18" s="25" t="s">
        <v>25</v>
      </c>
      <c r="B18" s="22">
        <v>11</v>
      </c>
      <c r="C18" s="24"/>
      <c r="D18" s="24"/>
      <c r="E18" s="24"/>
      <c r="F18" s="24"/>
      <c r="G18" s="30"/>
      <c r="H18" s="31"/>
      <c r="I18" s="35"/>
      <c r="N18" s="22"/>
      <c r="O18" s="24"/>
      <c r="P18" s="37"/>
      <c r="Q18" s="37"/>
    </row>
    <row r="19" spans="1:17" x14ac:dyDescent="0.25">
      <c r="A19" s="25" t="s">
        <v>25</v>
      </c>
      <c r="B19" s="22">
        <v>12</v>
      </c>
      <c r="C19" s="24"/>
      <c r="D19" s="24"/>
      <c r="E19" s="24"/>
      <c r="F19" s="24"/>
      <c r="G19" s="30"/>
      <c r="H19" s="31"/>
      <c r="I19" s="35"/>
      <c r="N19" s="22"/>
      <c r="O19" s="24"/>
      <c r="P19" s="37"/>
      <c r="Q19" s="37"/>
    </row>
    <row r="20" spans="1:17" x14ac:dyDescent="0.25">
      <c r="A20" s="25" t="s">
        <v>25</v>
      </c>
      <c r="B20" s="22">
        <v>13</v>
      </c>
      <c r="C20" s="24"/>
      <c r="D20" s="24"/>
      <c r="E20" s="24"/>
      <c r="F20" s="24"/>
      <c r="G20" s="30"/>
      <c r="H20" s="31"/>
      <c r="I20" s="35"/>
      <c r="N20" s="22"/>
      <c r="O20" s="24"/>
      <c r="P20" s="37"/>
      <c r="Q20" s="37"/>
    </row>
    <row r="21" spans="1:17" x14ac:dyDescent="0.25">
      <c r="A21" s="25" t="s">
        <v>25</v>
      </c>
      <c r="B21" s="22">
        <v>14</v>
      </c>
      <c r="C21" s="24"/>
      <c r="D21" s="24"/>
      <c r="E21" s="24"/>
      <c r="F21" s="24"/>
      <c r="G21" s="30"/>
      <c r="H21" s="31"/>
      <c r="I21" s="35"/>
      <c r="N21" s="22"/>
      <c r="O21" s="24"/>
      <c r="P21" s="37"/>
      <c r="Q21" s="37"/>
    </row>
    <row r="22" spans="1:17" x14ac:dyDescent="0.25">
      <c r="A22" s="25" t="s">
        <v>25</v>
      </c>
      <c r="B22" s="22">
        <v>15</v>
      </c>
      <c r="C22" s="24"/>
      <c r="D22" s="24"/>
      <c r="E22" s="24"/>
      <c r="F22" s="24"/>
      <c r="G22" s="30"/>
      <c r="H22" s="31"/>
      <c r="I22" s="35"/>
      <c r="N22" s="22"/>
      <c r="O22" s="24"/>
      <c r="P22" s="37"/>
      <c r="Q22" s="37"/>
    </row>
    <row r="23" spans="1:17" x14ac:dyDescent="0.25">
      <c r="A23" s="25" t="s">
        <v>25</v>
      </c>
      <c r="B23" s="22">
        <v>16</v>
      </c>
      <c r="C23" s="24"/>
      <c r="D23" s="24"/>
      <c r="E23" s="24"/>
      <c r="F23" s="24"/>
      <c r="G23" s="30"/>
      <c r="H23" s="31"/>
      <c r="I23" s="35"/>
      <c r="N23" s="22"/>
      <c r="O23" s="24"/>
      <c r="P23" s="37"/>
      <c r="Q23" s="37"/>
    </row>
    <row r="24" spans="1:17" x14ac:dyDescent="0.25">
      <c r="A24" s="25" t="s">
        <v>25</v>
      </c>
      <c r="B24" s="22">
        <v>17</v>
      </c>
      <c r="C24" s="24"/>
      <c r="D24" s="24"/>
      <c r="E24" s="24"/>
      <c r="F24" s="24"/>
      <c r="G24" s="30"/>
      <c r="H24" s="31"/>
      <c r="I24" s="35"/>
      <c r="N24" s="22"/>
      <c r="O24" s="24"/>
      <c r="P24" s="37"/>
      <c r="Q24" s="37"/>
    </row>
    <row r="25" spans="1:17" x14ac:dyDescent="0.25">
      <c r="A25" s="25" t="s">
        <v>25</v>
      </c>
      <c r="B25" s="22">
        <v>18</v>
      </c>
      <c r="C25" s="24"/>
      <c r="D25" s="24"/>
      <c r="E25" s="24"/>
      <c r="F25" s="24"/>
      <c r="G25" s="30"/>
      <c r="H25" s="31"/>
      <c r="I25" s="35"/>
      <c r="N25" s="22"/>
      <c r="O25" s="24"/>
      <c r="P25" s="37"/>
      <c r="Q25" s="37"/>
    </row>
    <row r="26" spans="1:17" x14ac:dyDescent="0.25">
      <c r="A26" s="25" t="s">
        <v>25</v>
      </c>
      <c r="B26" s="22">
        <v>19</v>
      </c>
      <c r="C26" s="24"/>
      <c r="D26" s="24"/>
      <c r="E26" s="24"/>
      <c r="F26" s="24"/>
      <c r="G26" s="30"/>
      <c r="H26" s="31"/>
      <c r="I26" s="35"/>
      <c r="N26" s="22"/>
      <c r="O26" s="24"/>
      <c r="P26" s="37"/>
      <c r="Q26" s="37"/>
    </row>
    <row r="27" spans="1:17" x14ac:dyDescent="0.25">
      <c r="A27" s="25" t="s">
        <v>25</v>
      </c>
      <c r="B27" s="22">
        <v>20</v>
      </c>
      <c r="C27" s="24"/>
      <c r="D27" s="24"/>
      <c r="E27" s="24"/>
      <c r="F27" s="24"/>
      <c r="G27" s="30"/>
      <c r="H27" s="31"/>
      <c r="I27" s="35"/>
      <c r="N27" s="22"/>
      <c r="O27" s="24"/>
      <c r="P27" s="37"/>
      <c r="Q27" s="37"/>
    </row>
    <row r="28" spans="1:17" x14ac:dyDescent="0.25">
      <c r="A28" s="25" t="s">
        <v>25</v>
      </c>
      <c r="B28" s="22">
        <v>21</v>
      </c>
      <c r="C28" s="24"/>
      <c r="D28" s="24"/>
      <c r="E28" s="24"/>
      <c r="F28" s="24"/>
      <c r="G28" s="30"/>
      <c r="H28" s="31"/>
      <c r="I28" s="35"/>
      <c r="N28" s="22"/>
      <c r="O28" s="24"/>
      <c r="P28" s="37"/>
      <c r="Q28" s="37"/>
    </row>
    <row r="29" spans="1:17" x14ac:dyDescent="0.25">
      <c r="A29" s="25" t="s">
        <v>25</v>
      </c>
      <c r="B29" s="22">
        <v>22</v>
      </c>
      <c r="C29" s="24"/>
      <c r="D29" s="24"/>
      <c r="E29" s="24"/>
      <c r="F29" s="24"/>
      <c r="G29" s="30"/>
      <c r="H29" s="31"/>
      <c r="I29" s="35"/>
      <c r="N29" s="22"/>
      <c r="O29" s="24"/>
      <c r="P29" s="37"/>
      <c r="Q29" s="37"/>
    </row>
    <row r="30" spans="1:17" x14ac:dyDescent="0.25">
      <c r="A30" s="25" t="s">
        <v>25</v>
      </c>
      <c r="B30" s="22">
        <v>23</v>
      </c>
      <c r="C30" s="24"/>
      <c r="D30" s="24"/>
      <c r="E30" s="24"/>
      <c r="F30" s="24"/>
      <c r="G30" s="30"/>
      <c r="H30" s="31"/>
      <c r="I30" s="35"/>
      <c r="N30" s="22"/>
      <c r="O30" s="24"/>
      <c r="P30" s="37"/>
      <c r="Q30" s="37"/>
    </row>
    <row r="31" spans="1:17" x14ac:dyDescent="0.25">
      <c r="A31" s="25" t="s">
        <v>25</v>
      </c>
      <c r="B31" s="22">
        <v>24</v>
      </c>
      <c r="C31" s="24"/>
      <c r="D31" s="24"/>
      <c r="E31" s="24"/>
      <c r="F31" s="24"/>
      <c r="G31" s="30"/>
      <c r="H31" s="31"/>
      <c r="I31" s="35"/>
      <c r="N31" s="22"/>
      <c r="O31" s="24"/>
      <c r="P31" s="37"/>
      <c r="Q31" s="37"/>
    </row>
    <row r="32" spans="1:17" x14ac:dyDescent="0.25">
      <c r="A32" s="25" t="s">
        <v>25</v>
      </c>
      <c r="B32" s="22">
        <v>25</v>
      </c>
      <c r="C32" s="24"/>
      <c r="D32" s="24"/>
      <c r="E32" s="24"/>
      <c r="F32" s="24"/>
      <c r="G32" s="30"/>
      <c r="H32" s="31"/>
      <c r="I32" s="35"/>
      <c r="N32" s="22"/>
      <c r="O32" s="24"/>
      <c r="P32" s="37"/>
      <c r="Q32" s="37"/>
    </row>
    <row r="33" spans="1:17" x14ac:dyDescent="0.25">
      <c r="A33" s="25" t="s">
        <v>25</v>
      </c>
      <c r="B33" s="22">
        <v>26</v>
      </c>
      <c r="C33" s="24"/>
      <c r="D33" s="24"/>
      <c r="E33" s="24"/>
      <c r="F33" s="24"/>
      <c r="G33" s="30"/>
      <c r="H33" s="31"/>
      <c r="I33" s="35"/>
      <c r="N33" s="22"/>
      <c r="O33" s="24"/>
      <c r="P33" s="37"/>
      <c r="Q33" s="37"/>
    </row>
    <row r="34" spans="1:17" x14ac:dyDescent="0.25">
      <c r="A34" s="25" t="s">
        <v>25</v>
      </c>
      <c r="B34" s="22">
        <v>27</v>
      </c>
      <c r="C34" s="24"/>
      <c r="D34" s="24"/>
      <c r="E34" s="24"/>
      <c r="F34" s="24"/>
      <c r="G34" s="30"/>
      <c r="H34" s="31"/>
      <c r="I34" s="35"/>
      <c r="N34" s="22"/>
      <c r="O34" s="24"/>
      <c r="P34" s="37"/>
      <c r="Q34" s="37"/>
    </row>
    <row r="35" spans="1:17" x14ac:dyDescent="0.25">
      <c r="A35" s="25" t="s">
        <v>25</v>
      </c>
      <c r="B35" s="22">
        <v>28</v>
      </c>
      <c r="C35" s="24"/>
      <c r="D35" s="24"/>
      <c r="E35" s="24"/>
      <c r="F35" s="24"/>
      <c r="G35" s="30"/>
      <c r="H35" s="31"/>
      <c r="I35" s="35"/>
      <c r="N35" s="22"/>
      <c r="O35" s="24"/>
      <c r="P35" s="37"/>
      <c r="Q35" s="37"/>
    </row>
    <row r="36" spans="1:17" x14ac:dyDescent="0.25">
      <c r="A36" s="25" t="s">
        <v>25</v>
      </c>
      <c r="B36" s="22">
        <v>29</v>
      </c>
      <c r="C36" s="24"/>
      <c r="D36" s="24"/>
      <c r="E36" s="24"/>
      <c r="F36" s="24"/>
      <c r="G36" s="30"/>
      <c r="H36" s="31"/>
      <c r="I36" s="35"/>
      <c r="N36" s="22"/>
      <c r="O36" s="24"/>
      <c r="P36" s="37"/>
      <c r="Q36" s="37"/>
    </row>
    <row r="37" spans="1:17" x14ac:dyDescent="0.25">
      <c r="A37" s="25" t="s">
        <v>25</v>
      </c>
      <c r="B37" s="22">
        <v>30</v>
      </c>
      <c r="C37" s="24"/>
      <c r="D37" s="24"/>
      <c r="E37" s="24"/>
      <c r="F37" s="24"/>
      <c r="G37" s="30"/>
      <c r="H37" s="31"/>
      <c r="I37" s="35"/>
      <c r="N37" s="22"/>
      <c r="O37" s="24"/>
      <c r="P37" s="37"/>
      <c r="Q37" s="37"/>
    </row>
    <row r="38" spans="1:17" x14ac:dyDescent="0.25">
      <c r="A38" s="25" t="s">
        <v>25</v>
      </c>
      <c r="B38" s="22">
        <v>31</v>
      </c>
      <c r="C38" s="24"/>
      <c r="D38" s="24"/>
      <c r="E38" s="24"/>
      <c r="F38" s="24"/>
      <c r="G38" s="30"/>
      <c r="H38" s="31"/>
      <c r="I38" s="35"/>
      <c r="N38" s="22"/>
      <c r="O38" s="24"/>
      <c r="P38" s="37"/>
      <c r="Q38" s="37"/>
    </row>
    <row r="39" spans="1:17" x14ac:dyDescent="0.25">
      <c r="A39" s="25" t="s">
        <v>25</v>
      </c>
      <c r="B39" s="22">
        <v>32</v>
      </c>
      <c r="C39" s="24"/>
      <c r="D39" s="24"/>
      <c r="E39" s="24"/>
      <c r="F39" s="24"/>
      <c r="G39" s="30"/>
      <c r="H39" s="31"/>
      <c r="I39" s="35"/>
      <c r="N39" s="22"/>
      <c r="O39" s="24"/>
      <c r="P39" s="37"/>
      <c r="Q39" s="37"/>
    </row>
    <row r="40" spans="1:17" x14ac:dyDescent="0.25">
      <c r="A40" s="25" t="s">
        <v>25</v>
      </c>
      <c r="B40" s="22">
        <v>33</v>
      </c>
      <c r="C40" s="24"/>
      <c r="D40" s="24"/>
      <c r="E40" s="24"/>
      <c r="F40" s="24"/>
      <c r="G40" s="30"/>
      <c r="H40" s="31"/>
      <c r="I40" s="35"/>
      <c r="N40" s="22"/>
      <c r="O40" s="24"/>
      <c r="P40" s="37"/>
      <c r="Q40" s="37"/>
    </row>
    <row r="41" spans="1:17" x14ac:dyDescent="0.25">
      <c r="A41" s="25" t="s">
        <v>25</v>
      </c>
      <c r="B41" s="22">
        <v>34</v>
      </c>
      <c r="C41" s="24"/>
      <c r="D41" s="24"/>
      <c r="E41" s="24"/>
      <c r="F41" s="24"/>
      <c r="G41" s="30"/>
      <c r="H41" s="31"/>
      <c r="I41" s="35"/>
      <c r="N41" s="22"/>
      <c r="O41" s="24"/>
      <c r="P41" s="37"/>
      <c r="Q41" s="37"/>
    </row>
    <row r="42" spans="1:17" x14ac:dyDescent="0.25">
      <c r="A42" s="25" t="s">
        <v>25</v>
      </c>
      <c r="B42" s="22">
        <v>35</v>
      </c>
      <c r="C42" s="24"/>
      <c r="D42" s="24"/>
      <c r="E42" s="24"/>
      <c r="F42" s="24"/>
      <c r="G42" s="30"/>
      <c r="H42" s="31"/>
      <c r="I42" s="35"/>
      <c r="N42" s="22"/>
      <c r="O42" s="24"/>
      <c r="P42" s="37"/>
      <c r="Q42" s="37"/>
    </row>
    <row r="43" spans="1:17" x14ac:dyDescent="0.25">
      <c r="A43" s="25" t="s">
        <v>25</v>
      </c>
      <c r="B43" s="22">
        <v>36</v>
      </c>
      <c r="C43" s="24"/>
      <c r="D43" s="24"/>
      <c r="E43" s="24"/>
      <c r="F43" s="24"/>
      <c r="G43" s="30"/>
      <c r="H43" s="31"/>
      <c r="I43" s="35"/>
      <c r="N43" s="22"/>
      <c r="O43" s="24"/>
      <c r="P43" s="37"/>
      <c r="Q43" s="37"/>
    </row>
    <row r="44" spans="1:17" x14ac:dyDescent="0.25">
      <c r="A44" s="25" t="s">
        <v>25</v>
      </c>
      <c r="B44" s="22">
        <v>37</v>
      </c>
      <c r="C44" s="24"/>
      <c r="D44" s="24"/>
      <c r="E44" s="24"/>
      <c r="F44" s="24"/>
      <c r="G44" s="30"/>
      <c r="H44" s="31"/>
      <c r="I44" s="35"/>
      <c r="N44" s="22"/>
      <c r="O44" s="24"/>
      <c r="P44" s="37"/>
      <c r="Q44" s="37"/>
    </row>
    <row r="45" spans="1:17" x14ac:dyDescent="0.25">
      <c r="A45" s="25" t="s">
        <v>25</v>
      </c>
      <c r="B45" s="22">
        <v>38</v>
      </c>
      <c r="C45" s="24"/>
      <c r="D45" s="24"/>
      <c r="E45" s="24"/>
      <c r="F45" s="24"/>
      <c r="G45" s="30"/>
      <c r="H45" s="31"/>
      <c r="I45" s="35"/>
      <c r="N45" s="22"/>
      <c r="O45" s="24"/>
      <c r="P45" s="37"/>
      <c r="Q45" s="37"/>
    </row>
    <row r="46" spans="1:17" x14ac:dyDescent="0.25">
      <c r="A46" s="25" t="s">
        <v>25</v>
      </c>
      <c r="B46" s="22">
        <v>39</v>
      </c>
      <c r="C46" s="24"/>
      <c r="D46" s="24"/>
      <c r="E46" s="24"/>
      <c r="F46" s="24"/>
      <c r="G46" s="30"/>
      <c r="H46" s="31"/>
      <c r="I46" s="35"/>
      <c r="N46" s="22"/>
      <c r="O46" s="24"/>
      <c r="P46" s="37"/>
      <c r="Q46" s="37"/>
    </row>
    <row r="47" spans="1:17" x14ac:dyDescent="0.25">
      <c r="A47" s="25" t="s">
        <v>25</v>
      </c>
      <c r="B47" s="22">
        <v>40</v>
      </c>
      <c r="C47" s="24"/>
      <c r="D47" s="24"/>
      <c r="E47" s="24"/>
      <c r="F47" s="24"/>
      <c r="G47" s="30"/>
      <c r="H47" s="31"/>
      <c r="I47" s="35"/>
      <c r="N47" s="22"/>
      <c r="O47" s="24"/>
      <c r="P47" s="37"/>
      <c r="Q47" s="37"/>
    </row>
    <row r="48" spans="1:17" x14ac:dyDescent="0.25">
      <c r="A48" s="25" t="s">
        <v>25</v>
      </c>
      <c r="B48" s="22">
        <v>41</v>
      </c>
      <c r="C48" s="24"/>
      <c r="D48" s="24"/>
      <c r="E48" s="24"/>
      <c r="F48" s="24"/>
      <c r="G48" s="30"/>
      <c r="H48" s="31"/>
      <c r="I48" s="35"/>
      <c r="N48" s="22"/>
      <c r="O48" s="24"/>
      <c r="P48" s="37"/>
      <c r="Q48" s="37"/>
    </row>
    <row r="49" spans="1:17" x14ac:dyDescent="0.25">
      <c r="A49" s="25" t="s">
        <v>25</v>
      </c>
      <c r="B49" s="22">
        <v>42</v>
      </c>
      <c r="C49" s="24"/>
      <c r="D49" s="24"/>
      <c r="E49" s="24"/>
      <c r="F49" s="24"/>
      <c r="G49" s="30"/>
      <c r="H49" s="31"/>
      <c r="I49" s="35"/>
      <c r="N49" s="22"/>
      <c r="O49" s="24"/>
      <c r="P49" s="37"/>
      <c r="Q49" s="37"/>
    </row>
    <row r="50" spans="1:17" x14ac:dyDescent="0.25">
      <c r="A50" s="25" t="s">
        <v>25</v>
      </c>
      <c r="B50" s="22">
        <v>43</v>
      </c>
      <c r="C50" s="24"/>
      <c r="D50" s="24"/>
      <c r="E50" s="24"/>
      <c r="F50" s="24"/>
      <c r="G50" s="30"/>
      <c r="H50" s="31"/>
      <c r="I50" s="35"/>
      <c r="N50" s="22"/>
      <c r="O50" s="24"/>
      <c r="P50" s="37"/>
      <c r="Q50" s="37"/>
    </row>
    <row r="51" spans="1:17" x14ac:dyDescent="0.25">
      <c r="A51" s="25" t="s">
        <v>25</v>
      </c>
      <c r="B51" s="22">
        <v>44</v>
      </c>
      <c r="C51" s="24"/>
      <c r="D51" s="24"/>
      <c r="E51" s="24"/>
      <c r="F51" s="24"/>
      <c r="G51" s="30"/>
      <c r="H51" s="31"/>
      <c r="I51" s="35"/>
      <c r="N51" s="22"/>
      <c r="O51" s="24"/>
      <c r="P51" s="37"/>
      <c r="Q51" s="37"/>
    </row>
    <row r="52" spans="1:17" x14ac:dyDescent="0.25">
      <c r="A52" s="25" t="s">
        <v>25</v>
      </c>
      <c r="B52" s="22">
        <v>45</v>
      </c>
      <c r="C52" s="24"/>
      <c r="D52" s="24"/>
      <c r="E52" s="24"/>
      <c r="F52" s="24"/>
      <c r="G52" s="30"/>
      <c r="H52" s="31"/>
      <c r="I52" s="35"/>
      <c r="N52" s="22"/>
      <c r="O52" s="24"/>
      <c r="P52" s="37"/>
      <c r="Q52" s="37"/>
    </row>
    <row r="53" spans="1:17" x14ac:dyDescent="0.25">
      <c r="A53" s="25" t="s">
        <v>25</v>
      </c>
      <c r="B53" s="22">
        <v>46</v>
      </c>
      <c r="C53" s="24"/>
      <c r="D53" s="24"/>
      <c r="E53" s="24"/>
      <c r="F53" s="24"/>
      <c r="G53" s="30"/>
      <c r="H53" s="31"/>
      <c r="I53" s="35"/>
      <c r="N53" s="22"/>
      <c r="O53" s="24"/>
      <c r="P53" s="37"/>
      <c r="Q53" s="37"/>
    </row>
    <row r="54" spans="1:17" x14ac:dyDescent="0.25">
      <c r="A54" s="25" t="s">
        <v>25</v>
      </c>
      <c r="B54" s="22">
        <v>47</v>
      </c>
      <c r="C54" s="24"/>
      <c r="D54" s="24"/>
      <c r="E54" s="24"/>
      <c r="F54" s="24"/>
      <c r="G54" s="30"/>
      <c r="H54" s="31"/>
      <c r="I54" s="35"/>
      <c r="N54" s="22"/>
      <c r="O54" s="24"/>
      <c r="P54" s="37"/>
      <c r="Q54" s="37"/>
    </row>
    <row r="55" spans="1:17" x14ac:dyDescent="0.25">
      <c r="A55" s="25" t="s">
        <v>25</v>
      </c>
      <c r="B55" s="22">
        <v>48</v>
      </c>
      <c r="C55" s="24"/>
      <c r="D55" s="24"/>
      <c r="E55" s="24"/>
      <c r="F55" s="24"/>
      <c r="G55" s="30"/>
      <c r="H55" s="31"/>
      <c r="I55" s="35"/>
      <c r="N55" s="22"/>
      <c r="O55" s="24"/>
      <c r="P55" s="37"/>
      <c r="Q55" s="37"/>
    </row>
    <row r="56" spans="1:17" x14ac:dyDescent="0.25">
      <c r="A56" s="25" t="s">
        <v>25</v>
      </c>
      <c r="B56" s="22">
        <v>49</v>
      </c>
      <c r="C56" s="24"/>
      <c r="D56" s="24"/>
      <c r="E56" s="24"/>
      <c r="F56" s="24"/>
      <c r="G56" s="30"/>
      <c r="H56" s="31"/>
      <c r="I56" s="35"/>
      <c r="N56" s="22"/>
      <c r="O56" s="24"/>
      <c r="P56" s="37"/>
      <c r="Q56" s="37"/>
    </row>
    <row r="57" spans="1:17" x14ac:dyDescent="0.25">
      <c r="A57" s="25" t="s">
        <v>25</v>
      </c>
      <c r="B57" s="22">
        <v>50</v>
      </c>
      <c r="C57" s="24"/>
      <c r="D57" s="24"/>
      <c r="E57" s="24"/>
      <c r="F57" s="24"/>
      <c r="G57" s="30"/>
      <c r="H57" s="31"/>
      <c r="I57" s="35"/>
      <c r="N57" s="22"/>
      <c r="O57" s="24"/>
      <c r="P57" s="37"/>
      <c r="Q57" s="37"/>
    </row>
    <row r="58" spans="1:17" x14ac:dyDescent="0.25">
      <c r="A58" s="25" t="s">
        <v>25</v>
      </c>
      <c r="B58" s="22">
        <v>51</v>
      </c>
      <c r="C58" s="24"/>
      <c r="D58" s="24"/>
      <c r="E58" s="24"/>
      <c r="F58" s="24"/>
      <c r="G58" s="30"/>
      <c r="H58" s="31"/>
      <c r="I58" s="35"/>
      <c r="N58" s="22"/>
      <c r="O58" s="24"/>
      <c r="P58" s="37"/>
      <c r="Q58" s="37"/>
    </row>
    <row r="59" spans="1:17" x14ac:dyDescent="0.25">
      <c r="A59" s="25" t="s">
        <v>25</v>
      </c>
      <c r="B59" s="22">
        <v>52</v>
      </c>
      <c r="C59" s="24"/>
      <c r="D59" s="24"/>
      <c r="E59" s="24"/>
      <c r="F59" s="24"/>
      <c r="G59" s="30"/>
      <c r="H59" s="31"/>
      <c r="I59" s="35"/>
      <c r="N59" s="22"/>
      <c r="O59" s="24"/>
      <c r="P59" s="37"/>
      <c r="Q59" s="37"/>
    </row>
    <row r="60" spans="1:17" x14ac:dyDescent="0.25">
      <c r="A60" s="25" t="s">
        <v>25</v>
      </c>
      <c r="B60" s="22">
        <v>53</v>
      </c>
      <c r="C60" s="24"/>
      <c r="D60" s="24"/>
      <c r="E60" s="24"/>
      <c r="F60" s="24"/>
      <c r="G60" s="30"/>
      <c r="H60" s="31"/>
      <c r="I60" s="35"/>
      <c r="N60" s="22"/>
      <c r="O60" s="24"/>
      <c r="P60" s="37"/>
      <c r="Q60" s="37"/>
    </row>
    <row r="61" spans="1:17" x14ac:dyDescent="0.25">
      <c r="A61" s="25" t="s">
        <v>25</v>
      </c>
      <c r="B61" s="22">
        <v>54</v>
      </c>
      <c r="C61" s="24"/>
      <c r="D61" s="24"/>
      <c r="E61" s="24"/>
      <c r="F61" s="24"/>
      <c r="G61" s="30"/>
      <c r="H61" s="31"/>
      <c r="I61" s="35"/>
      <c r="N61" s="22"/>
      <c r="O61" s="24"/>
      <c r="P61" s="37"/>
      <c r="Q61" s="37"/>
    </row>
    <row r="62" spans="1:17" x14ac:dyDescent="0.25">
      <c r="A62" s="25" t="s">
        <v>25</v>
      </c>
      <c r="B62" s="22">
        <v>55</v>
      </c>
      <c r="C62" s="24"/>
      <c r="D62" s="24"/>
      <c r="E62" s="24"/>
      <c r="F62" s="24"/>
      <c r="G62" s="30"/>
      <c r="H62" s="31"/>
      <c r="I62" s="35"/>
      <c r="N62" s="22"/>
      <c r="O62" s="24"/>
      <c r="P62" s="37"/>
      <c r="Q62" s="37"/>
    </row>
    <row r="63" spans="1:17" x14ac:dyDescent="0.25">
      <c r="A63" s="25" t="s">
        <v>25</v>
      </c>
      <c r="B63" s="22">
        <v>56</v>
      </c>
      <c r="C63" s="24"/>
      <c r="D63" s="24"/>
      <c r="E63" s="24"/>
      <c r="F63" s="24"/>
      <c r="G63" s="30"/>
      <c r="H63" s="31"/>
      <c r="I63" s="35"/>
      <c r="N63" s="22"/>
      <c r="O63" s="24"/>
      <c r="P63" s="37"/>
      <c r="Q63" s="37"/>
    </row>
    <row r="64" spans="1:17" x14ac:dyDescent="0.25">
      <c r="A64" s="25" t="s">
        <v>25</v>
      </c>
      <c r="B64" s="22">
        <v>57</v>
      </c>
      <c r="C64" s="24"/>
      <c r="D64" s="24"/>
      <c r="E64" s="24"/>
      <c r="F64" s="24"/>
      <c r="G64" s="30"/>
      <c r="H64" s="31"/>
      <c r="I64" s="35"/>
      <c r="N64" s="22"/>
      <c r="O64" s="24"/>
      <c r="P64" s="37"/>
      <c r="Q64" s="37"/>
    </row>
    <row r="65" spans="1:17" x14ac:dyDescent="0.25">
      <c r="A65" s="25" t="s">
        <v>25</v>
      </c>
      <c r="B65" s="22">
        <v>58</v>
      </c>
      <c r="C65" s="24"/>
      <c r="D65" s="24"/>
      <c r="E65" s="24"/>
      <c r="F65" s="24"/>
      <c r="G65" s="30"/>
      <c r="H65" s="31"/>
      <c r="I65" s="35"/>
      <c r="N65" s="22"/>
      <c r="O65" s="24"/>
      <c r="P65" s="37"/>
      <c r="Q65" s="37"/>
    </row>
    <row r="66" spans="1:17" x14ac:dyDescent="0.25">
      <c r="A66" s="25" t="s">
        <v>25</v>
      </c>
      <c r="B66" s="22">
        <v>59</v>
      </c>
      <c r="C66" s="24"/>
      <c r="D66" s="24"/>
      <c r="E66" s="24"/>
      <c r="F66" s="24"/>
      <c r="G66" s="30"/>
      <c r="H66" s="31"/>
      <c r="I66" s="35"/>
      <c r="N66" s="22"/>
      <c r="O66" s="24"/>
      <c r="P66" s="37"/>
      <c r="Q66" s="37"/>
    </row>
    <row r="67" spans="1:17" x14ac:dyDescent="0.25">
      <c r="A67" s="25" t="s">
        <v>25</v>
      </c>
      <c r="B67" s="22">
        <v>60</v>
      </c>
      <c r="C67" s="24"/>
      <c r="D67" s="24"/>
      <c r="E67" s="24"/>
      <c r="F67" s="24"/>
      <c r="G67" s="30"/>
      <c r="H67" s="31"/>
      <c r="I67" s="35"/>
      <c r="N67" s="22"/>
      <c r="O67" s="24"/>
      <c r="P67" s="37"/>
      <c r="Q67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Amortization </vt:lpstr>
      <vt:lpstr>PMI Example</vt:lpstr>
      <vt:lpstr>Practice Questions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Jakotowicz, Richard Christopher, JR</dc:creator>
  <cp:lastModifiedBy>Jakotowicz, Richard Christopher, JR</cp:lastModifiedBy>
  <dcterms:created xsi:type="dcterms:W3CDTF">2014-10-08T18:27:48Z</dcterms:created>
  <dcterms:modified xsi:type="dcterms:W3CDTF">2019-04-04T08:26:44Z</dcterms:modified>
</cp:coreProperties>
</file>