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hj\Desktop\New folder\"/>
    </mc:Choice>
  </mc:AlternateContent>
  <bookViews>
    <workbookView xWindow="0" yWindow="0" windowWidth="20490" windowHeight="8820" xr2:uid="{00000000-000D-0000-FFFF-FFFF00000000}"/>
  </bookViews>
  <sheets>
    <sheet name="Model" sheetId="1" r:id="rId1"/>
    <sheet name="Sheet3" sheetId="3" r:id="rId2"/>
  </sheets>
  <calcPr calcId="171027"/>
</workbook>
</file>

<file path=xl/calcChain.xml><?xml version="1.0" encoding="utf-8"?>
<calcChain xmlns="http://schemas.openxmlformats.org/spreadsheetml/2006/main">
  <c r="L3" i="1" l="1"/>
  <c r="L2" i="1"/>
  <c r="L4" i="1"/>
  <c r="C3" i="1"/>
  <c r="N26" i="1" l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C5" i="1"/>
  <c r="C6" i="1"/>
  <c r="C7" i="1"/>
  <c r="C8" i="1"/>
  <c r="C9" i="1"/>
  <c r="C10" i="1"/>
  <c r="C11" i="1"/>
  <c r="C12" i="1"/>
  <c r="C13" i="1"/>
  <c r="F7" i="1" s="1"/>
  <c r="C14" i="1"/>
  <c r="L8" i="1" s="1"/>
  <c r="M8" i="1" s="1"/>
  <c r="O8" i="1" s="1"/>
  <c r="C15" i="1"/>
  <c r="F9" i="1" s="1"/>
  <c r="C16" i="1"/>
  <c r="F10" i="1" s="1"/>
  <c r="C17" i="1"/>
  <c r="F11" i="1" s="1"/>
  <c r="C18" i="1"/>
  <c r="F12" i="1" s="1"/>
  <c r="C19" i="1"/>
  <c r="C20" i="1"/>
  <c r="F14" i="1" s="1"/>
  <c r="C21" i="1"/>
  <c r="C22" i="1"/>
  <c r="F16" i="1" s="1"/>
  <c r="C23" i="1"/>
  <c r="C24" i="1"/>
  <c r="C25" i="1"/>
  <c r="C26" i="1"/>
  <c r="C27" i="1"/>
  <c r="C28" i="1"/>
  <c r="C29" i="1"/>
  <c r="C30" i="1"/>
  <c r="L24" i="1" s="1"/>
  <c r="M24" i="1" s="1"/>
  <c r="O24" i="1" s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4" i="1"/>
  <c r="F15" i="1" l="1"/>
  <c r="F13" i="1"/>
  <c r="F8" i="1"/>
  <c r="L15" i="1"/>
  <c r="M15" i="1" s="1"/>
  <c r="O15" i="1" s="1"/>
  <c r="L19" i="1"/>
  <c r="M19" i="1" s="1"/>
  <c r="O19" i="1" s="1"/>
  <c r="L7" i="1"/>
  <c r="M7" i="1" s="1"/>
  <c r="O7" i="1" s="1"/>
  <c r="L23" i="1"/>
  <c r="M23" i="1" s="1"/>
  <c r="O23" i="1" s="1"/>
  <c r="L11" i="1"/>
  <c r="M11" i="1" s="1"/>
  <c r="O11" i="1" s="1"/>
  <c r="L12" i="1"/>
  <c r="M12" i="1" s="1"/>
  <c r="O12" i="1" s="1"/>
  <c r="L20" i="1"/>
  <c r="M20" i="1" s="1"/>
  <c r="O20" i="1" s="1"/>
  <c r="L9" i="1"/>
  <c r="M9" i="1" s="1"/>
  <c r="O9" i="1" s="1"/>
  <c r="L14" i="1"/>
  <c r="M14" i="1" s="1"/>
  <c r="O14" i="1" s="1"/>
  <c r="L17" i="1"/>
  <c r="M17" i="1" s="1"/>
  <c r="O17" i="1" s="1"/>
  <c r="L22" i="1"/>
  <c r="M22" i="1" s="1"/>
  <c r="O22" i="1" s="1"/>
  <c r="L25" i="1"/>
  <c r="M25" i="1" s="1"/>
  <c r="O25" i="1" s="1"/>
  <c r="L16" i="1"/>
  <c r="M16" i="1" s="1"/>
  <c r="O16" i="1" s="1"/>
  <c r="L10" i="1"/>
  <c r="M10" i="1" s="1"/>
  <c r="O10" i="1" s="1"/>
  <c r="L13" i="1"/>
  <c r="M13" i="1" s="1"/>
  <c r="O13" i="1" s="1"/>
  <c r="L18" i="1"/>
  <c r="M18" i="1" s="1"/>
  <c r="O18" i="1" s="1"/>
  <c r="L21" i="1"/>
  <c r="M21" i="1" s="1"/>
  <c r="O21" i="1" s="1"/>
  <c r="L26" i="1"/>
  <c r="M26" i="1" s="1"/>
  <c r="O26" i="1" s="1"/>
  <c r="H8" i="1"/>
  <c r="H9" i="1"/>
  <c r="H10" i="1"/>
  <c r="H11" i="1"/>
  <c r="H12" i="1"/>
  <c r="H13" i="1"/>
  <c r="H14" i="1"/>
  <c r="H15" i="1"/>
  <c r="H16" i="1"/>
  <c r="H7" i="1"/>
  <c r="O2" i="1" l="1"/>
  <c r="O3" i="1" s="1"/>
  <c r="G9" i="1" l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8" i="1"/>
  <c r="I8" i="1" s="1"/>
  <c r="G7" i="1"/>
  <c r="I7" i="1" s="1"/>
  <c r="I2" i="1" l="1"/>
  <c r="I3" i="1" s="1"/>
</calcChain>
</file>

<file path=xl/sharedStrings.xml><?xml version="1.0" encoding="utf-8"?>
<sst xmlns="http://schemas.openxmlformats.org/spreadsheetml/2006/main" count="26" uniqueCount="16">
  <si>
    <t>Conditional Probability of Death</t>
  </si>
  <si>
    <t>Policy Benefit =</t>
  </si>
  <si>
    <t>Client Age =</t>
  </si>
  <si>
    <t>Year</t>
  </si>
  <si>
    <t>or Annual Premium =</t>
  </si>
  <si>
    <t>Discount Rate</t>
  </si>
  <si>
    <t>Expected Payout</t>
  </si>
  <si>
    <t>PV of Expected Payout</t>
  </si>
  <si>
    <t xml:space="preserve">Up-Front Premium = </t>
  </si>
  <si>
    <t>Current Age</t>
  </si>
  <si>
    <t>Discount Rate =</t>
  </si>
  <si>
    <t>Survivors out of 100,000</t>
  </si>
  <si>
    <t xml:space="preserve">Probability of Death </t>
  </si>
  <si>
    <t>Mortality Table from 2010 for Female</t>
  </si>
  <si>
    <t xml:space="preserve">10 Year Term Life Insurance </t>
  </si>
  <si>
    <t xml:space="preserve">20 Year Term Life Insurance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</si>
</sst>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"/>
    <numFmt numFmtId="166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165" fontId="0" fillId="0" borderId="3" xfId="0" applyNumberFormat="1" applyBorder="1" applyAlignment="1">
      <alignment horizontal="center"/>
    </xf>
    <xf numFmtId="5" fontId="1" fillId="2" borderId="5" xfId="1" applyNumberFormat="1" applyFont="1" applyFill="1" applyBorder="1" applyAlignment="1">
      <alignment horizontal="center"/>
    </xf>
    <xf numFmtId="0" fontId="3" fillId="3" borderId="0" xfId="0" applyFont="1" applyFill="1"/>
    <xf numFmtId="0" fontId="4" fillId="3" borderId="0" xfId="0" applyFont="1" applyFill="1" applyBorder="1" applyAlignment="1">
      <alignment vertical="center"/>
    </xf>
    <xf numFmtId="0" fontId="0" fillId="3" borderId="0" xfId="0" applyFill="1"/>
    <xf numFmtId="7" fontId="0" fillId="0" borderId="3" xfId="0" applyNumberFormat="1" applyBorder="1" applyAlignment="1">
      <alignment horizontal="center"/>
    </xf>
    <xf numFmtId="7" fontId="0" fillId="0" borderId="3" xfId="0" applyNumberFormat="1" applyBorder="1" applyAlignment="1">
      <alignment horizontal="center" vertical="top"/>
    </xf>
    <xf numFmtId="164" fontId="0" fillId="0" borderId="3" xfId="2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1" fillId="0" borderId="4" xfId="0" applyFont="1" applyBorder="1" applyAlignment="1">
      <alignment horizontal="right"/>
    </xf>
    <xf numFmtId="0" fontId="1" fillId="4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0" xfId="0" applyFill="1"/>
    <xf numFmtId="0" fontId="1" fillId="4" borderId="3" xfId="0" applyFont="1" applyFill="1" applyBorder="1" applyAlignment="1">
      <alignment horizontal="center"/>
    </xf>
    <xf numFmtId="166" fontId="1" fillId="5" borderId="3" xfId="3" applyNumberFormat="1" applyFont="1" applyFill="1" applyBorder="1" applyAlignment="1">
      <alignment horizontal="center" vertical="center" wrapText="1"/>
    </xf>
    <xf numFmtId="166" fontId="0" fillId="5" borderId="2" xfId="3" applyNumberFormat="1" applyFont="1" applyFill="1" applyBorder="1" applyAlignment="1">
      <alignment horizontal="center" vertical="center" wrapText="1"/>
    </xf>
    <xf numFmtId="166" fontId="0" fillId="5" borderId="0" xfId="3" applyNumberFormat="1" applyFont="1" applyFill="1" applyAlignment="1">
      <alignment horizontal="center"/>
    </xf>
    <xf numFmtId="164" fontId="0" fillId="5" borderId="3" xfId="2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right"/>
    </xf>
    <xf numFmtId="0" fontId="1" fillId="6" borderId="3" xfId="0" applyFont="1" applyFill="1" applyBorder="1" applyAlignment="1">
      <alignment horizontal="right"/>
    </xf>
    <xf numFmtId="5" fontId="1" fillId="7" borderId="3" xfId="1" applyNumberFormat="1" applyFont="1" applyFill="1" applyBorder="1" applyAlignment="1">
      <alignment horizontal="center"/>
    </xf>
    <xf numFmtId="9" fontId="1" fillId="7" borderId="3" xfId="2" applyFont="1" applyFill="1" applyBorder="1" applyAlignment="1">
      <alignment horizontal="center"/>
    </xf>
    <xf numFmtId="1" fontId="1" fillId="7" borderId="3" xfId="0" applyNumberFormat="1" applyFont="1" applyFill="1" applyBorder="1" applyAlignment="1">
      <alignment horizontal="center"/>
    </xf>
    <xf numFmtId="164" fontId="0" fillId="0" borderId="0" xfId="0" applyNumberFormat="1"/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7"/>
  <sheetViews>
    <sheetView tabSelected="1" workbookViewId="0">
      <selection activeCell="Q5" sqref="Q5"/>
    </sheetView>
  </sheetViews>
  <sheetFormatPr defaultRowHeight="15" x14ac:dyDescent="0.25"/>
  <cols>
    <col min="1" max="1" width="8.42578125" style="16" customWidth="1"/>
    <col min="2" max="2" width="19.42578125" style="20" customWidth="1"/>
    <col min="3" max="3" width="12.7109375" style="16" customWidth="1"/>
    <col min="4" max="4" width="1.28515625" style="4" customWidth="1"/>
    <col min="5" max="5" width="24.28515625" customWidth="1"/>
    <col min="6" max="6" width="19.7109375" customWidth="1"/>
    <col min="7" max="7" width="12.7109375" customWidth="1"/>
    <col min="8" max="8" width="20.85546875" bestFit="1" customWidth="1"/>
    <col min="9" max="9" width="14.5703125" customWidth="1"/>
    <col min="10" max="10" width="1.5703125" style="6" customWidth="1"/>
    <col min="11" max="11" width="24" bestFit="1" customWidth="1"/>
    <col min="12" max="12" width="19.7109375" customWidth="1"/>
    <col min="13" max="13" width="10.140625" bestFit="1" customWidth="1"/>
    <col min="14" max="14" width="19.85546875" bestFit="1" customWidth="1"/>
    <col min="15" max="15" width="11.7109375" customWidth="1"/>
  </cols>
  <sheetData>
    <row r="1" spans="1:15" ht="19.5" thickBot="1" x14ac:dyDescent="0.35">
      <c r="A1" s="32" t="s">
        <v>13</v>
      </c>
      <c r="B1" s="32"/>
      <c r="C1" s="32"/>
      <c r="E1" s="28" t="s">
        <v>14</v>
      </c>
      <c r="F1" s="29"/>
      <c r="G1" s="30"/>
      <c r="H1" s="30"/>
      <c r="I1" s="31"/>
      <c r="K1" s="28" t="s">
        <v>15</v>
      </c>
      <c r="L1" s="29"/>
      <c r="M1" s="30"/>
      <c r="N1" s="30"/>
      <c r="O1" s="31"/>
    </row>
    <row r="2" spans="1:15" ht="30.75" thickBot="1" x14ac:dyDescent="0.3">
      <c r="A2" s="14" t="s">
        <v>9</v>
      </c>
      <c r="B2" s="18" t="s">
        <v>11</v>
      </c>
      <c r="C2" s="14" t="s">
        <v>12</v>
      </c>
      <c r="E2" s="22" t="s">
        <v>1</v>
      </c>
      <c r="F2" s="24">
        <v>500000</v>
      </c>
      <c r="G2" s="1"/>
      <c r="H2" s="12" t="s">
        <v>8</v>
      </c>
      <c r="I2" s="3">
        <f>SUM(I7:I16)</f>
        <v>4183.7821083256767</v>
      </c>
      <c r="K2" s="23" t="s">
        <v>1</v>
      </c>
      <c r="L2" s="24">
        <f>F2</f>
        <v>500000</v>
      </c>
      <c r="M2" s="1"/>
      <c r="N2" s="12" t="s">
        <v>8</v>
      </c>
      <c r="O2" s="3">
        <f>SUM(O7:O26)</f>
        <v>9857.6399171894427</v>
      </c>
    </row>
    <row r="3" spans="1:15" ht="15.75" thickBot="1" x14ac:dyDescent="0.3">
      <c r="A3" s="15">
        <v>20</v>
      </c>
      <c r="B3" s="19">
        <v>99105</v>
      </c>
      <c r="C3" s="21">
        <f>900/B3</f>
        <v>9.0812774330255794E-3</v>
      </c>
      <c r="E3" s="22" t="s">
        <v>10</v>
      </c>
      <c r="F3" s="25">
        <v>0.06</v>
      </c>
      <c r="G3" s="1"/>
      <c r="H3" s="12" t="s">
        <v>4</v>
      </c>
      <c r="I3" s="3">
        <f>PMT(F3,10,-I2)</f>
        <v>568.44193269718244</v>
      </c>
      <c r="K3" s="23" t="s">
        <v>10</v>
      </c>
      <c r="L3" s="25">
        <f>+F3</f>
        <v>0.06</v>
      </c>
      <c r="M3" s="1"/>
      <c r="N3" s="12" t="s">
        <v>4</v>
      </c>
      <c r="O3" s="3">
        <f>PMT(L3,20,-O2)</f>
        <v>859.43396901748815</v>
      </c>
    </row>
    <row r="4" spans="1:15" x14ac:dyDescent="0.25">
      <c r="A4" s="15">
        <v>21</v>
      </c>
      <c r="B4" s="19">
        <v>99066</v>
      </c>
      <c r="C4" s="21">
        <f>(B3-B4)/B3</f>
        <v>3.935220220977751E-4</v>
      </c>
      <c r="E4" s="22" t="s">
        <v>2</v>
      </c>
      <c r="F4" s="26">
        <v>35</v>
      </c>
      <c r="G4" s="1"/>
      <c r="K4" s="23" t="s">
        <v>2</v>
      </c>
      <c r="L4" s="26">
        <f>F4</f>
        <v>35</v>
      </c>
      <c r="M4" s="1"/>
    </row>
    <row r="5" spans="1:15" x14ac:dyDescent="0.25">
      <c r="A5" s="15">
        <v>22</v>
      </c>
      <c r="B5" s="19">
        <v>99024</v>
      </c>
      <c r="C5" s="21">
        <f t="shared" ref="C5:C68" si="0">(B4-B5)/B4</f>
        <v>4.2395978438616682E-4</v>
      </c>
    </row>
    <row r="6" spans="1:15" ht="45" x14ac:dyDescent="0.25">
      <c r="A6" s="15">
        <v>23</v>
      </c>
      <c r="B6" s="19">
        <v>98979</v>
      </c>
      <c r="C6" s="21">
        <f t="shared" si="0"/>
        <v>4.5443528841492974E-4</v>
      </c>
      <c r="E6" s="17" t="s">
        <v>3</v>
      </c>
      <c r="F6" s="13" t="s">
        <v>0</v>
      </c>
      <c r="G6" s="13" t="s">
        <v>6</v>
      </c>
      <c r="H6" s="13" t="s">
        <v>5</v>
      </c>
      <c r="I6" s="13" t="s">
        <v>7</v>
      </c>
      <c r="K6" s="17" t="s">
        <v>3</v>
      </c>
      <c r="L6" s="13" t="s">
        <v>0</v>
      </c>
      <c r="M6" s="13" t="s">
        <v>6</v>
      </c>
      <c r="N6" s="13" t="s">
        <v>5</v>
      </c>
      <c r="O6" s="13" t="s">
        <v>7</v>
      </c>
    </row>
    <row r="7" spans="1:15" x14ac:dyDescent="0.25">
      <c r="A7" s="15">
        <v>24</v>
      </c>
      <c r="B7" s="19">
        <v>98932</v>
      </c>
      <c r="C7" s="21">
        <f t="shared" si="0"/>
        <v>4.7484820012325845E-4</v>
      </c>
      <c r="E7" s="10">
        <v>1</v>
      </c>
      <c r="F7" s="9">
        <f>VLOOKUP($F$4,$A$3:$C$97,3,FALSE)</f>
        <v>8.1357035349631859E-4</v>
      </c>
      <c r="G7" s="7">
        <f t="shared" ref="G7:G16" si="1">F7*$F$2</f>
        <v>406.7851767481593</v>
      </c>
      <c r="H7" s="2">
        <f t="shared" ref="H7:H16" si="2">(1+$F$3)^E7</f>
        <v>1.06</v>
      </c>
      <c r="I7" s="7">
        <f>G7/H7</f>
        <v>383.75960070581067</v>
      </c>
      <c r="K7" s="10">
        <v>1</v>
      </c>
      <c r="L7" s="9">
        <f>VLOOKUP($F$4,$A$3:$C$97,3,FALSE)</f>
        <v>8.1357035349631859E-4</v>
      </c>
      <c r="M7" s="7">
        <f t="shared" ref="M7:M26" si="3">L7*$F$2</f>
        <v>406.7851767481593</v>
      </c>
      <c r="N7" s="2">
        <f t="shared" ref="N7:N26" si="4">(1+$F$3)^K7</f>
        <v>1.06</v>
      </c>
      <c r="O7" s="7">
        <f>M7/N7</f>
        <v>383.75960070581067</v>
      </c>
    </row>
    <row r="8" spans="1:15" x14ac:dyDescent="0.25">
      <c r="A8" s="15">
        <v>25</v>
      </c>
      <c r="B8" s="19">
        <v>98883</v>
      </c>
      <c r="C8" s="21">
        <f t="shared" si="0"/>
        <v>4.9528969393118508E-4</v>
      </c>
      <c r="E8" s="10">
        <v>2</v>
      </c>
      <c r="F8" s="9">
        <f t="shared" ref="F8:F16" si="5">VLOOKUP($F$4+E7,$A$3:$C$97,3,FALSE)</f>
        <v>8.7530024834100073E-4</v>
      </c>
      <c r="G8" s="7">
        <f t="shared" si="1"/>
        <v>437.65012417050036</v>
      </c>
      <c r="H8" s="2">
        <f t="shared" si="2"/>
        <v>1.1236000000000002</v>
      </c>
      <c r="I8" s="7">
        <f t="shared" ref="I8:I16" si="6">G8/H8</f>
        <v>389.50705248353535</v>
      </c>
      <c r="K8" s="10">
        <v>2</v>
      </c>
      <c r="L8" s="9">
        <f t="shared" ref="L8:L26" si="7">VLOOKUP($F$4+K7,$A$3:$C$97,3,FALSE)</f>
        <v>8.7530024834100073E-4</v>
      </c>
      <c r="M8" s="7">
        <f t="shared" si="3"/>
        <v>437.65012417050036</v>
      </c>
      <c r="N8" s="2">
        <f t="shared" si="4"/>
        <v>1.1236000000000002</v>
      </c>
      <c r="O8" s="7">
        <f t="shared" ref="O8:O26" si="8">M8/N8</f>
        <v>389.50705248353535</v>
      </c>
    </row>
    <row r="9" spans="1:15" x14ac:dyDescent="0.25">
      <c r="A9" s="15">
        <v>26</v>
      </c>
      <c r="B9" s="19">
        <v>98833</v>
      </c>
      <c r="C9" s="21">
        <f t="shared" si="0"/>
        <v>5.0564808915587109E-4</v>
      </c>
      <c r="E9" s="10">
        <v>3</v>
      </c>
      <c r="F9" s="9">
        <f t="shared" si="5"/>
        <v>9.473748548377239E-4</v>
      </c>
      <c r="G9" s="7">
        <f t="shared" si="1"/>
        <v>473.68742741886194</v>
      </c>
      <c r="H9" s="2">
        <f t="shared" si="2"/>
        <v>1.1910160000000003</v>
      </c>
      <c r="I9" s="7">
        <f t="shared" si="6"/>
        <v>397.71709819084026</v>
      </c>
      <c r="K9" s="10">
        <v>3</v>
      </c>
      <c r="L9" s="9">
        <f t="shared" si="7"/>
        <v>9.473748548377239E-4</v>
      </c>
      <c r="M9" s="7">
        <f t="shared" si="3"/>
        <v>473.68742741886194</v>
      </c>
      <c r="N9" s="2">
        <f t="shared" si="4"/>
        <v>1.1910160000000003</v>
      </c>
      <c r="O9" s="7">
        <f t="shared" si="8"/>
        <v>397.71709819084026</v>
      </c>
    </row>
    <row r="10" spans="1:15" x14ac:dyDescent="0.25">
      <c r="A10" s="15">
        <v>27</v>
      </c>
      <c r="B10" s="19">
        <v>98780</v>
      </c>
      <c r="C10" s="21">
        <f t="shared" si="0"/>
        <v>5.3625813240516828E-4</v>
      </c>
      <c r="E10" s="10">
        <v>4</v>
      </c>
      <c r="F10" s="9">
        <f t="shared" si="5"/>
        <v>1.0298451153732424E-3</v>
      </c>
      <c r="G10" s="7">
        <f t="shared" si="1"/>
        <v>514.92255768662119</v>
      </c>
      <c r="H10" s="2">
        <f t="shared" si="2"/>
        <v>1.2624769600000003</v>
      </c>
      <c r="I10" s="7">
        <f t="shared" si="6"/>
        <v>407.86689500188663</v>
      </c>
      <c r="K10" s="10">
        <v>4</v>
      </c>
      <c r="L10" s="9">
        <f t="shared" si="7"/>
        <v>1.0298451153732424E-3</v>
      </c>
      <c r="M10" s="7">
        <f t="shared" si="3"/>
        <v>514.92255768662119</v>
      </c>
      <c r="N10" s="2">
        <f t="shared" si="4"/>
        <v>1.2624769600000003</v>
      </c>
      <c r="O10" s="7">
        <f t="shared" si="8"/>
        <v>407.86689500188663</v>
      </c>
    </row>
    <row r="11" spans="1:15" x14ac:dyDescent="0.25">
      <c r="A11" s="15">
        <v>28</v>
      </c>
      <c r="B11" s="19">
        <v>98726</v>
      </c>
      <c r="C11" s="21">
        <f t="shared" si="0"/>
        <v>5.4666936626847535E-4</v>
      </c>
      <c r="E11" s="10">
        <v>5</v>
      </c>
      <c r="F11" s="9">
        <f t="shared" si="5"/>
        <v>1.0921487772016494E-3</v>
      </c>
      <c r="G11" s="7">
        <f t="shared" si="1"/>
        <v>546.0743886008247</v>
      </c>
      <c r="H11" s="2">
        <f t="shared" si="2"/>
        <v>1.3382255776000005</v>
      </c>
      <c r="I11" s="7">
        <f t="shared" si="6"/>
        <v>408.05854987480137</v>
      </c>
      <c r="K11" s="10">
        <v>5</v>
      </c>
      <c r="L11" s="9">
        <f t="shared" si="7"/>
        <v>1.0921487772016494E-3</v>
      </c>
      <c r="M11" s="7">
        <f t="shared" si="3"/>
        <v>546.0743886008247</v>
      </c>
      <c r="N11" s="2">
        <f t="shared" si="4"/>
        <v>1.3382255776000005</v>
      </c>
      <c r="O11" s="7">
        <f t="shared" si="8"/>
        <v>408.05854987480137</v>
      </c>
    </row>
    <row r="12" spans="1:15" x14ac:dyDescent="0.25">
      <c r="A12" s="15">
        <v>29</v>
      </c>
      <c r="B12" s="19">
        <v>98668</v>
      </c>
      <c r="C12" s="21">
        <f t="shared" si="0"/>
        <v>5.8748455320786828E-4</v>
      </c>
      <c r="E12" s="10">
        <v>6</v>
      </c>
      <c r="F12" s="9">
        <f t="shared" si="5"/>
        <v>1.1853062892760436E-3</v>
      </c>
      <c r="G12" s="7">
        <f t="shared" si="1"/>
        <v>592.65314463802179</v>
      </c>
      <c r="H12" s="2">
        <f t="shared" si="2"/>
        <v>1.4185191122560006</v>
      </c>
      <c r="I12" s="7">
        <f t="shared" si="6"/>
        <v>417.7970811372935</v>
      </c>
      <c r="K12" s="10">
        <v>6</v>
      </c>
      <c r="L12" s="9">
        <f t="shared" si="7"/>
        <v>1.1853062892760436E-3</v>
      </c>
      <c r="M12" s="7">
        <f t="shared" si="3"/>
        <v>592.65314463802179</v>
      </c>
      <c r="N12" s="2">
        <f t="shared" si="4"/>
        <v>1.4185191122560006</v>
      </c>
      <c r="O12" s="7">
        <f t="shared" si="8"/>
        <v>417.7970811372935</v>
      </c>
    </row>
    <row r="13" spans="1:15" x14ac:dyDescent="0.25">
      <c r="A13" s="15">
        <v>30</v>
      </c>
      <c r="B13" s="19">
        <v>98608</v>
      </c>
      <c r="C13" s="21">
        <f t="shared" si="0"/>
        <v>6.0809989054201965E-4</v>
      </c>
      <c r="E13" s="10">
        <v>7</v>
      </c>
      <c r="F13" s="9">
        <f t="shared" si="5"/>
        <v>1.2787854607208258E-3</v>
      </c>
      <c r="G13" s="7">
        <f t="shared" si="1"/>
        <v>639.39273036041288</v>
      </c>
      <c r="H13" s="2">
        <f t="shared" si="2"/>
        <v>1.5036302589913608</v>
      </c>
      <c r="I13" s="7">
        <f t="shared" si="6"/>
        <v>425.23268372460075</v>
      </c>
      <c r="K13" s="10">
        <v>7</v>
      </c>
      <c r="L13" s="9">
        <f t="shared" si="7"/>
        <v>1.2787854607208258E-3</v>
      </c>
      <c r="M13" s="7">
        <f t="shared" si="3"/>
        <v>639.39273036041288</v>
      </c>
      <c r="N13" s="2">
        <f t="shared" si="4"/>
        <v>1.5036302589913608</v>
      </c>
      <c r="O13" s="7">
        <f t="shared" si="8"/>
        <v>425.23268372460075</v>
      </c>
    </row>
    <row r="14" spans="1:15" x14ac:dyDescent="0.25">
      <c r="A14" s="15">
        <v>31</v>
      </c>
      <c r="B14" s="19">
        <v>98545</v>
      </c>
      <c r="C14" s="21">
        <f t="shared" si="0"/>
        <v>6.3889339607334087E-4</v>
      </c>
      <c r="E14" s="10">
        <v>8</v>
      </c>
      <c r="F14" s="9">
        <f t="shared" si="5"/>
        <v>1.3931000573629436E-3</v>
      </c>
      <c r="G14" s="7">
        <f t="shared" si="1"/>
        <v>696.55002868147176</v>
      </c>
      <c r="H14" s="2">
        <f t="shared" si="2"/>
        <v>1.5938480745308423</v>
      </c>
      <c r="I14" s="7">
        <f t="shared" si="6"/>
        <v>437.02410525325945</v>
      </c>
      <c r="K14" s="10">
        <v>8</v>
      </c>
      <c r="L14" s="9">
        <f t="shared" si="7"/>
        <v>1.3931000573629436E-3</v>
      </c>
      <c r="M14" s="7">
        <f t="shared" si="3"/>
        <v>696.55002868147176</v>
      </c>
      <c r="N14" s="2">
        <f t="shared" si="4"/>
        <v>1.5938480745308423</v>
      </c>
      <c r="O14" s="7">
        <f t="shared" si="8"/>
        <v>437.02410525325945</v>
      </c>
    </row>
    <row r="15" spans="1:15" x14ac:dyDescent="0.25">
      <c r="A15" s="15">
        <v>32</v>
      </c>
      <c r="B15" s="19">
        <v>98479</v>
      </c>
      <c r="C15" s="21">
        <f t="shared" si="0"/>
        <v>6.6974478664569488E-4</v>
      </c>
      <c r="E15" s="10">
        <v>9</v>
      </c>
      <c r="F15" s="9">
        <f t="shared" si="5"/>
        <v>1.5181355654029214E-3</v>
      </c>
      <c r="G15" s="7">
        <f t="shared" si="1"/>
        <v>759.06778270146071</v>
      </c>
      <c r="H15" s="2">
        <f t="shared" si="2"/>
        <v>1.6894789590026928</v>
      </c>
      <c r="I15" s="7">
        <f t="shared" si="6"/>
        <v>449.29105429613747</v>
      </c>
      <c r="K15" s="10">
        <v>9</v>
      </c>
      <c r="L15" s="9">
        <f t="shared" si="7"/>
        <v>1.5181355654029214E-3</v>
      </c>
      <c r="M15" s="7">
        <f t="shared" si="3"/>
        <v>759.06778270146071</v>
      </c>
      <c r="N15" s="2">
        <f t="shared" si="4"/>
        <v>1.6894789590026928</v>
      </c>
      <c r="O15" s="7">
        <f t="shared" si="8"/>
        <v>449.29105429613747</v>
      </c>
    </row>
    <row r="16" spans="1:15" x14ac:dyDescent="0.25">
      <c r="A16" s="15">
        <v>33</v>
      </c>
      <c r="B16" s="19">
        <v>98408</v>
      </c>
      <c r="C16" s="21">
        <f t="shared" si="0"/>
        <v>7.2096589120523153E-4</v>
      </c>
      <c r="E16" s="11">
        <v>10</v>
      </c>
      <c r="F16" s="9">
        <f t="shared" si="5"/>
        <v>1.6745428395315389E-3</v>
      </c>
      <c r="G16" s="8">
        <f t="shared" si="1"/>
        <v>837.27141976576945</v>
      </c>
      <c r="H16" s="2">
        <f t="shared" si="2"/>
        <v>1.7908476965428546</v>
      </c>
      <c r="I16" s="7">
        <f t="shared" si="6"/>
        <v>467.52798765751083</v>
      </c>
      <c r="K16" s="11">
        <v>10</v>
      </c>
      <c r="L16" s="9">
        <f t="shared" si="7"/>
        <v>1.6745428395315389E-3</v>
      </c>
      <c r="M16" s="8">
        <f t="shared" si="3"/>
        <v>837.27141976576945</v>
      </c>
      <c r="N16" s="2">
        <f t="shared" si="4"/>
        <v>1.7908476965428546</v>
      </c>
      <c r="O16" s="7">
        <f t="shared" si="8"/>
        <v>467.52798765751083</v>
      </c>
    </row>
    <row r="17" spans="1:15" x14ac:dyDescent="0.25">
      <c r="A17" s="15">
        <v>34</v>
      </c>
      <c r="B17" s="19">
        <v>98332</v>
      </c>
      <c r="C17" s="21">
        <f t="shared" si="0"/>
        <v>7.7229493537110802E-4</v>
      </c>
      <c r="K17" s="10">
        <v>11</v>
      </c>
      <c r="L17" s="9">
        <f t="shared" si="7"/>
        <v>1.8522901509616474E-3</v>
      </c>
      <c r="M17" s="7">
        <f t="shared" si="3"/>
        <v>926.14507548082372</v>
      </c>
      <c r="N17" s="2">
        <f t="shared" si="4"/>
        <v>1.8982985583354262</v>
      </c>
      <c r="O17" s="7">
        <f t="shared" si="8"/>
        <v>487.88167246617877</v>
      </c>
    </row>
    <row r="18" spans="1:15" x14ac:dyDescent="0.25">
      <c r="A18" s="15">
        <v>35</v>
      </c>
      <c r="B18" s="19">
        <v>98252</v>
      </c>
      <c r="C18" s="21">
        <f t="shared" si="0"/>
        <v>8.1357035349631859E-4</v>
      </c>
      <c r="E18" s="27"/>
      <c r="K18" s="10">
        <v>12</v>
      </c>
      <c r="L18" s="9">
        <f t="shared" si="7"/>
        <v>2.0619194408074476E-3</v>
      </c>
      <c r="M18" s="7">
        <f t="shared" si="3"/>
        <v>1030.9597204037238</v>
      </c>
      <c r="N18" s="2">
        <f t="shared" si="4"/>
        <v>2.0121964718355518</v>
      </c>
      <c r="O18" s="7">
        <f t="shared" si="8"/>
        <v>512.35539612256105</v>
      </c>
    </row>
    <row r="19" spans="1:15" x14ac:dyDescent="0.25">
      <c r="A19" s="15">
        <v>36</v>
      </c>
      <c r="B19" s="19">
        <v>98166</v>
      </c>
      <c r="C19" s="21">
        <f t="shared" si="0"/>
        <v>8.7530024834100073E-4</v>
      </c>
      <c r="K19" s="10">
        <v>13</v>
      </c>
      <c r="L19" s="9">
        <f t="shared" si="7"/>
        <v>2.262466811987975E-3</v>
      </c>
      <c r="M19" s="7">
        <f t="shared" si="3"/>
        <v>1131.2334059939874</v>
      </c>
      <c r="N19" s="2">
        <f t="shared" si="4"/>
        <v>2.1329282601456852</v>
      </c>
      <c r="O19" s="7">
        <f t="shared" si="8"/>
        <v>530.36636399422116</v>
      </c>
    </row>
    <row r="20" spans="1:15" x14ac:dyDescent="0.25">
      <c r="A20" s="15">
        <v>37</v>
      </c>
      <c r="B20" s="19">
        <v>98073</v>
      </c>
      <c r="C20" s="21">
        <f t="shared" si="0"/>
        <v>9.473748548377239E-4</v>
      </c>
      <c r="D20" s="5"/>
      <c r="K20" s="11">
        <v>14</v>
      </c>
      <c r="L20" s="9">
        <f t="shared" si="7"/>
        <v>2.4746836753712026E-3</v>
      </c>
      <c r="M20" s="8">
        <f t="shared" si="3"/>
        <v>1237.3418376856014</v>
      </c>
      <c r="N20" s="2">
        <f t="shared" si="4"/>
        <v>2.2609039557544262</v>
      </c>
      <c r="O20" s="7">
        <f t="shared" si="8"/>
        <v>547.2774880756582</v>
      </c>
    </row>
    <row r="21" spans="1:15" ht="15" customHeight="1" x14ac:dyDescent="0.25">
      <c r="A21" s="15">
        <v>38</v>
      </c>
      <c r="B21" s="19">
        <v>97972</v>
      </c>
      <c r="C21" s="21">
        <f t="shared" si="0"/>
        <v>1.0298451153732424E-3</v>
      </c>
      <c r="K21" s="10">
        <v>15</v>
      </c>
      <c r="L21" s="9">
        <f t="shared" si="7"/>
        <v>2.7091831968361724E-3</v>
      </c>
      <c r="M21" s="7">
        <f t="shared" si="3"/>
        <v>1354.5915984180863</v>
      </c>
      <c r="N21" s="2">
        <f t="shared" si="4"/>
        <v>2.3965581930996924</v>
      </c>
      <c r="O21" s="7">
        <f t="shared" si="8"/>
        <v>565.22374558577542</v>
      </c>
    </row>
    <row r="22" spans="1:15" x14ac:dyDescent="0.25">
      <c r="A22" s="15">
        <v>39</v>
      </c>
      <c r="B22" s="19">
        <v>97865</v>
      </c>
      <c r="C22" s="21">
        <f t="shared" si="0"/>
        <v>1.0921487772016494E-3</v>
      </c>
      <c r="K22" s="10">
        <v>16</v>
      </c>
      <c r="L22" s="9">
        <f t="shared" si="7"/>
        <v>2.9455234288807012E-3</v>
      </c>
      <c r="M22" s="7">
        <f t="shared" si="3"/>
        <v>1472.7617144403505</v>
      </c>
      <c r="N22" s="2">
        <f t="shared" si="4"/>
        <v>2.5403516846856733</v>
      </c>
      <c r="O22" s="7">
        <f t="shared" si="8"/>
        <v>579.74717568389769</v>
      </c>
    </row>
    <row r="23" spans="1:15" x14ac:dyDescent="0.25">
      <c r="A23" s="15">
        <v>40</v>
      </c>
      <c r="B23" s="19">
        <v>97749</v>
      </c>
      <c r="C23" s="21">
        <f t="shared" si="0"/>
        <v>1.1853062892760436E-3</v>
      </c>
      <c r="K23" s="10">
        <v>17</v>
      </c>
      <c r="L23" s="9">
        <f t="shared" si="7"/>
        <v>3.2151991231275118E-3</v>
      </c>
      <c r="M23" s="7">
        <f t="shared" si="3"/>
        <v>1607.599561563756</v>
      </c>
      <c r="N23" s="2">
        <f t="shared" si="4"/>
        <v>2.692772785766814</v>
      </c>
      <c r="O23" s="7">
        <f t="shared" si="8"/>
        <v>597.00527651684649</v>
      </c>
    </row>
    <row r="24" spans="1:15" x14ac:dyDescent="0.25">
      <c r="A24" s="15">
        <v>41</v>
      </c>
      <c r="B24" s="19">
        <v>97624</v>
      </c>
      <c r="C24" s="21">
        <f t="shared" si="0"/>
        <v>1.2787854607208258E-3</v>
      </c>
      <c r="K24" s="11">
        <v>18</v>
      </c>
      <c r="L24" s="9">
        <f t="shared" si="7"/>
        <v>3.4769130876454385E-3</v>
      </c>
      <c r="M24" s="8">
        <f t="shared" si="3"/>
        <v>1738.4565438227194</v>
      </c>
      <c r="N24" s="2">
        <f t="shared" si="4"/>
        <v>2.8543391529128228</v>
      </c>
      <c r="O24" s="7">
        <f t="shared" si="8"/>
        <v>609.05745627622525</v>
      </c>
    </row>
    <row r="25" spans="1:15" x14ac:dyDescent="0.25">
      <c r="A25" s="15">
        <v>42</v>
      </c>
      <c r="B25" s="19">
        <v>97488</v>
      </c>
      <c r="C25" s="21">
        <f t="shared" si="0"/>
        <v>1.3931000573629436E-3</v>
      </c>
      <c r="K25" s="10">
        <v>19</v>
      </c>
      <c r="L25" s="9">
        <f t="shared" si="7"/>
        <v>3.7517734223109665E-3</v>
      </c>
      <c r="M25" s="7">
        <f t="shared" si="3"/>
        <v>1875.8867111554832</v>
      </c>
      <c r="N25" s="2">
        <f t="shared" si="4"/>
        <v>3.0255995020875925</v>
      </c>
      <c r="O25" s="7">
        <f t="shared" si="8"/>
        <v>620.00496425953452</v>
      </c>
    </row>
    <row r="26" spans="1:15" x14ac:dyDescent="0.25">
      <c r="A26" s="15">
        <v>43</v>
      </c>
      <c r="B26" s="19">
        <v>97340</v>
      </c>
      <c r="C26" s="21">
        <f t="shared" si="0"/>
        <v>1.5181355654029214E-3</v>
      </c>
      <c r="K26" s="10">
        <v>20</v>
      </c>
      <c r="L26" s="9">
        <f t="shared" si="7"/>
        <v>4.0085233865693373E-3</v>
      </c>
      <c r="M26" s="7">
        <f t="shared" si="3"/>
        <v>2004.2616932846686</v>
      </c>
      <c r="N26" s="2">
        <f t="shared" si="4"/>
        <v>3.207135472212848</v>
      </c>
      <c r="O26" s="7">
        <f t="shared" si="8"/>
        <v>624.93826988286685</v>
      </c>
    </row>
    <row r="27" spans="1:15" x14ac:dyDescent="0.25">
      <c r="A27" s="15">
        <v>44</v>
      </c>
      <c r="B27" s="19">
        <v>97177</v>
      </c>
      <c r="C27" s="21">
        <f t="shared" si="0"/>
        <v>1.6745428395315389E-3</v>
      </c>
    </row>
    <row r="28" spans="1:15" x14ac:dyDescent="0.25">
      <c r="A28" s="15">
        <v>45</v>
      </c>
      <c r="B28" s="19">
        <v>96997</v>
      </c>
      <c r="C28" s="21">
        <f t="shared" si="0"/>
        <v>1.8522901509616474E-3</v>
      </c>
    </row>
    <row r="29" spans="1:15" x14ac:dyDescent="0.25">
      <c r="A29" s="15">
        <v>46</v>
      </c>
      <c r="B29" s="19">
        <v>96797</v>
      </c>
      <c r="C29" s="21">
        <f t="shared" si="0"/>
        <v>2.0619194408074476E-3</v>
      </c>
    </row>
    <row r="30" spans="1:15" x14ac:dyDescent="0.25">
      <c r="A30" s="15">
        <v>47</v>
      </c>
      <c r="B30" s="19">
        <v>96578</v>
      </c>
      <c r="C30" s="21">
        <f t="shared" si="0"/>
        <v>2.262466811987975E-3</v>
      </c>
    </row>
    <row r="31" spans="1:15" x14ac:dyDescent="0.25">
      <c r="A31" s="15">
        <v>48</v>
      </c>
      <c r="B31" s="19">
        <v>96339</v>
      </c>
      <c r="C31" s="21">
        <f t="shared" si="0"/>
        <v>2.4746836753712026E-3</v>
      </c>
    </row>
    <row r="32" spans="1:15" x14ac:dyDescent="0.25">
      <c r="A32" s="15">
        <v>49</v>
      </c>
      <c r="B32" s="19">
        <v>96078</v>
      </c>
      <c r="C32" s="21">
        <f t="shared" si="0"/>
        <v>2.7091831968361724E-3</v>
      </c>
    </row>
    <row r="33" spans="1:3" x14ac:dyDescent="0.25">
      <c r="A33" s="15">
        <v>50</v>
      </c>
      <c r="B33" s="19">
        <v>95795</v>
      </c>
      <c r="C33" s="21">
        <f t="shared" si="0"/>
        <v>2.9455234288807012E-3</v>
      </c>
    </row>
    <row r="34" spans="1:3" x14ac:dyDescent="0.25">
      <c r="A34" s="15">
        <v>51</v>
      </c>
      <c r="B34" s="19">
        <v>95487</v>
      </c>
      <c r="C34" s="21">
        <f t="shared" si="0"/>
        <v>3.2151991231275118E-3</v>
      </c>
    </row>
    <row r="35" spans="1:3" x14ac:dyDescent="0.25">
      <c r="A35" s="15">
        <v>52</v>
      </c>
      <c r="B35" s="19">
        <v>95155</v>
      </c>
      <c r="C35" s="21">
        <f t="shared" si="0"/>
        <v>3.4769130876454385E-3</v>
      </c>
    </row>
    <row r="36" spans="1:3" x14ac:dyDescent="0.25">
      <c r="A36" s="15">
        <v>53</v>
      </c>
      <c r="B36" s="19">
        <v>94798</v>
      </c>
      <c r="C36" s="21">
        <f t="shared" si="0"/>
        <v>3.7517734223109665E-3</v>
      </c>
    </row>
    <row r="37" spans="1:3" x14ac:dyDescent="0.25">
      <c r="A37" s="15">
        <v>54</v>
      </c>
      <c r="B37" s="19">
        <v>94418</v>
      </c>
      <c r="C37" s="21">
        <f t="shared" si="0"/>
        <v>4.0085233865693373E-3</v>
      </c>
    </row>
    <row r="38" spans="1:3" x14ac:dyDescent="0.25">
      <c r="A38" s="15">
        <v>55</v>
      </c>
      <c r="B38" s="19">
        <v>94017</v>
      </c>
      <c r="C38" s="21">
        <f t="shared" si="0"/>
        <v>4.2470715329704081E-3</v>
      </c>
    </row>
    <row r="39" spans="1:3" x14ac:dyDescent="0.25">
      <c r="A39" s="15">
        <v>56</v>
      </c>
      <c r="B39" s="19">
        <v>93593</v>
      </c>
      <c r="C39" s="21">
        <f t="shared" si="0"/>
        <v>4.5098226916408732E-3</v>
      </c>
    </row>
    <row r="40" spans="1:3" x14ac:dyDescent="0.25">
      <c r="A40" s="15">
        <v>57</v>
      </c>
      <c r="B40" s="19">
        <v>93140</v>
      </c>
      <c r="C40" s="21">
        <f t="shared" si="0"/>
        <v>4.8401055634502577E-3</v>
      </c>
    </row>
    <row r="41" spans="1:3" x14ac:dyDescent="0.25">
      <c r="A41" s="15">
        <v>58</v>
      </c>
      <c r="B41" s="19">
        <v>92657</v>
      </c>
      <c r="C41" s="21">
        <f t="shared" si="0"/>
        <v>5.1857418939231263E-3</v>
      </c>
    </row>
    <row r="42" spans="1:3" x14ac:dyDescent="0.25">
      <c r="A42" s="15">
        <v>59</v>
      </c>
      <c r="B42" s="19">
        <v>92141</v>
      </c>
      <c r="C42" s="21">
        <f t="shared" si="0"/>
        <v>5.568926254897094E-3</v>
      </c>
    </row>
    <row r="43" spans="1:3" x14ac:dyDescent="0.25">
      <c r="A43" s="15">
        <v>60</v>
      </c>
      <c r="B43" s="19">
        <v>91588</v>
      </c>
      <c r="C43" s="21">
        <f t="shared" si="0"/>
        <v>6.0016713515156118E-3</v>
      </c>
    </row>
    <row r="44" spans="1:3" x14ac:dyDescent="0.25">
      <c r="A44" s="15">
        <v>61</v>
      </c>
      <c r="B44" s="19">
        <v>90994</v>
      </c>
      <c r="C44" s="21">
        <f t="shared" si="0"/>
        <v>6.4855657946455867E-3</v>
      </c>
    </row>
    <row r="45" spans="1:3" x14ac:dyDescent="0.25">
      <c r="A45" s="15">
        <v>62</v>
      </c>
      <c r="B45" s="19">
        <v>90352</v>
      </c>
      <c r="C45" s="21">
        <f t="shared" si="0"/>
        <v>7.0554102468294612E-3</v>
      </c>
    </row>
    <row r="46" spans="1:3" x14ac:dyDescent="0.25">
      <c r="A46" s="15">
        <v>63</v>
      </c>
      <c r="B46" s="19">
        <v>89658</v>
      </c>
      <c r="C46" s="21">
        <f t="shared" si="0"/>
        <v>7.6810695944749428E-3</v>
      </c>
    </row>
    <row r="47" spans="1:3" x14ac:dyDescent="0.25">
      <c r="A47" s="15">
        <v>64</v>
      </c>
      <c r="B47" s="19">
        <v>88903</v>
      </c>
      <c r="C47" s="21">
        <f t="shared" si="0"/>
        <v>8.4208882642932033E-3</v>
      </c>
    </row>
    <row r="48" spans="1:3" x14ac:dyDescent="0.25">
      <c r="A48" s="15">
        <v>65</v>
      </c>
      <c r="B48" s="19">
        <v>88081</v>
      </c>
      <c r="C48" s="21">
        <f t="shared" si="0"/>
        <v>9.246032192389458E-3</v>
      </c>
    </row>
    <row r="49" spans="1:3" x14ac:dyDescent="0.25">
      <c r="A49" s="15">
        <v>66</v>
      </c>
      <c r="B49" s="19">
        <v>87182</v>
      </c>
      <c r="C49" s="21">
        <f t="shared" si="0"/>
        <v>1.0206514458282717E-2</v>
      </c>
    </row>
    <row r="50" spans="1:3" x14ac:dyDescent="0.25">
      <c r="A50" s="15">
        <v>67</v>
      </c>
      <c r="B50" s="19">
        <v>86201</v>
      </c>
      <c r="C50" s="21">
        <f t="shared" si="0"/>
        <v>1.1252322727168453E-2</v>
      </c>
    </row>
    <row r="51" spans="1:3" x14ac:dyDescent="0.25">
      <c r="A51" s="15">
        <v>68</v>
      </c>
      <c r="B51" s="19">
        <v>85135</v>
      </c>
      <c r="C51" s="21">
        <f t="shared" si="0"/>
        <v>1.2366445864897159E-2</v>
      </c>
    </row>
    <row r="52" spans="1:3" x14ac:dyDescent="0.25">
      <c r="A52" s="15">
        <v>69</v>
      </c>
      <c r="B52" s="19">
        <v>83982</v>
      </c>
      <c r="C52" s="21">
        <f t="shared" si="0"/>
        <v>1.354319610031127E-2</v>
      </c>
    </row>
    <row r="53" spans="1:3" x14ac:dyDescent="0.25">
      <c r="A53" s="15">
        <v>70</v>
      </c>
      <c r="B53" s="19">
        <v>82740</v>
      </c>
      <c r="C53" s="21">
        <f t="shared" si="0"/>
        <v>1.4788883332142603E-2</v>
      </c>
    </row>
    <row r="54" spans="1:3" x14ac:dyDescent="0.25">
      <c r="A54" s="15">
        <v>71</v>
      </c>
      <c r="B54" s="19">
        <v>81397</v>
      </c>
      <c r="C54" s="21">
        <f t="shared" si="0"/>
        <v>1.6231568769639836E-2</v>
      </c>
    </row>
    <row r="55" spans="1:3" x14ac:dyDescent="0.25">
      <c r="A55" s="15">
        <v>72</v>
      </c>
      <c r="B55" s="19">
        <v>79941</v>
      </c>
      <c r="C55" s="21">
        <f t="shared" si="0"/>
        <v>1.7887637136503803E-2</v>
      </c>
    </row>
    <row r="56" spans="1:3" x14ac:dyDescent="0.25">
      <c r="A56" s="15">
        <v>73</v>
      </c>
      <c r="B56" s="19">
        <v>78367</v>
      </c>
      <c r="C56" s="21">
        <f t="shared" si="0"/>
        <v>1.9689521021753545E-2</v>
      </c>
    </row>
    <row r="57" spans="1:3" x14ac:dyDescent="0.25">
      <c r="A57" s="15">
        <v>74</v>
      </c>
      <c r="B57" s="19">
        <v>76669</v>
      </c>
      <c r="C57" s="21">
        <f t="shared" si="0"/>
        <v>2.1667283422869318E-2</v>
      </c>
    </row>
    <row r="58" spans="1:3" x14ac:dyDescent="0.25">
      <c r="A58" s="15">
        <v>75</v>
      </c>
      <c r="B58" s="19">
        <v>74839</v>
      </c>
      <c r="C58" s="21">
        <f t="shared" si="0"/>
        <v>2.386883877447208E-2</v>
      </c>
    </row>
    <row r="59" spans="1:3" x14ac:dyDescent="0.25">
      <c r="A59" s="15">
        <v>76</v>
      </c>
      <c r="B59" s="19">
        <v>72860</v>
      </c>
      <c r="C59" s="21">
        <f t="shared" si="0"/>
        <v>2.6443431900479698E-2</v>
      </c>
    </row>
    <row r="60" spans="1:3" x14ac:dyDescent="0.25">
      <c r="A60" s="15">
        <v>77</v>
      </c>
      <c r="B60" s="19">
        <v>70721</v>
      </c>
      <c r="C60" s="21">
        <f t="shared" si="0"/>
        <v>2.9357672248147133E-2</v>
      </c>
    </row>
    <row r="61" spans="1:3" x14ac:dyDescent="0.25">
      <c r="A61" s="15">
        <v>78</v>
      </c>
      <c r="B61" s="19">
        <v>68421</v>
      </c>
      <c r="C61" s="21">
        <f t="shared" si="0"/>
        <v>3.2522164562152685E-2</v>
      </c>
    </row>
    <row r="62" spans="1:3" x14ac:dyDescent="0.25">
      <c r="A62" s="15">
        <v>79</v>
      </c>
      <c r="B62" s="19">
        <v>65967</v>
      </c>
      <c r="C62" s="21">
        <f t="shared" si="0"/>
        <v>3.5866181435524183E-2</v>
      </c>
    </row>
    <row r="63" spans="1:3" x14ac:dyDescent="0.25">
      <c r="A63" s="15">
        <v>80</v>
      </c>
      <c r="B63" s="19">
        <v>63357</v>
      </c>
      <c r="C63" s="21">
        <f t="shared" si="0"/>
        <v>3.9565237164036565E-2</v>
      </c>
    </row>
    <row r="64" spans="1:3" x14ac:dyDescent="0.25">
      <c r="A64" s="15">
        <v>81</v>
      </c>
      <c r="B64" s="19">
        <v>60580</v>
      </c>
      <c r="C64" s="21">
        <f t="shared" si="0"/>
        <v>4.3830989472355066E-2</v>
      </c>
    </row>
    <row r="65" spans="1:3" x14ac:dyDescent="0.25">
      <c r="A65" s="15">
        <v>82</v>
      </c>
      <c r="B65" s="19">
        <v>57624</v>
      </c>
      <c r="C65" s="21">
        <f t="shared" si="0"/>
        <v>4.8794981842192144E-2</v>
      </c>
    </row>
    <row r="66" spans="1:3" x14ac:dyDescent="0.25">
      <c r="A66" s="15">
        <v>83</v>
      </c>
      <c r="B66" s="19">
        <v>54487</v>
      </c>
      <c r="C66" s="21">
        <f t="shared" si="0"/>
        <v>5.4439122587810633E-2</v>
      </c>
    </row>
    <row r="67" spans="1:3" x14ac:dyDescent="0.25">
      <c r="A67" s="15">
        <v>84</v>
      </c>
      <c r="B67" s="19">
        <v>51176</v>
      </c>
      <c r="C67" s="21">
        <f t="shared" si="0"/>
        <v>6.076678840824417E-2</v>
      </c>
    </row>
    <row r="68" spans="1:3" x14ac:dyDescent="0.25">
      <c r="A68" s="15">
        <v>85</v>
      </c>
      <c r="B68" s="19">
        <v>47702</v>
      </c>
      <c r="C68" s="21">
        <f t="shared" si="0"/>
        <v>6.7883382835704234E-2</v>
      </c>
    </row>
    <row r="69" spans="1:3" x14ac:dyDescent="0.25">
      <c r="A69" s="15">
        <v>86</v>
      </c>
      <c r="B69" s="19">
        <v>44080</v>
      </c>
      <c r="C69" s="21">
        <f t="shared" ref="C69:C97" si="9">(B68-B69)/B68</f>
        <v>7.5929730409626431E-2</v>
      </c>
    </row>
    <row r="70" spans="1:3" x14ac:dyDescent="0.25">
      <c r="A70" s="15">
        <v>87</v>
      </c>
      <c r="B70" s="19">
        <v>40335</v>
      </c>
      <c r="C70" s="21">
        <f t="shared" si="9"/>
        <v>8.4959165154264979E-2</v>
      </c>
    </row>
    <row r="71" spans="1:3" x14ac:dyDescent="0.25">
      <c r="A71" s="15">
        <v>88</v>
      </c>
      <c r="B71" s="19">
        <v>36499</v>
      </c>
      <c r="C71" s="21">
        <f t="shared" si="9"/>
        <v>9.5103508119499192E-2</v>
      </c>
    </row>
    <row r="72" spans="1:3" x14ac:dyDescent="0.25">
      <c r="A72" s="15">
        <v>89</v>
      </c>
      <c r="B72" s="19">
        <v>32617</v>
      </c>
      <c r="C72" s="21">
        <f t="shared" si="9"/>
        <v>0.10635907833091318</v>
      </c>
    </row>
    <row r="73" spans="1:3" x14ac:dyDescent="0.25">
      <c r="A73" s="15">
        <v>90</v>
      </c>
      <c r="B73" s="19">
        <v>28743</v>
      </c>
      <c r="C73" s="21">
        <f t="shared" si="9"/>
        <v>0.118772419290554</v>
      </c>
    </row>
    <row r="74" spans="1:3" x14ac:dyDescent="0.25">
      <c r="A74" s="15">
        <v>91</v>
      </c>
      <c r="B74" s="19">
        <v>24938</v>
      </c>
      <c r="C74" s="21">
        <f t="shared" si="9"/>
        <v>0.13238005775319209</v>
      </c>
    </row>
    <row r="75" spans="1:3" x14ac:dyDescent="0.25">
      <c r="A75" s="15">
        <v>92</v>
      </c>
      <c r="B75" s="19">
        <v>21268</v>
      </c>
      <c r="C75" s="21">
        <f t="shared" si="9"/>
        <v>0.14716496912342611</v>
      </c>
    </row>
    <row r="76" spans="1:3" x14ac:dyDescent="0.25">
      <c r="A76" s="15">
        <v>93</v>
      </c>
      <c r="B76" s="19">
        <v>17798</v>
      </c>
      <c r="C76" s="21">
        <f t="shared" si="9"/>
        <v>0.16315591498965581</v>
      </c>
    </row>
    <row r="77" spans="1:3" x14ac:dyDescent="0.25">
      <c r="A77" s="15">
        <v>94</v>
      </c>
      <c r="B77" s="19">
        <v>14588</v>
      </c>
      <c r="C77" s="21">
        <f t="shared" si="9"/>
        <v>0.18035734352174401</v>
      </c>
    </row>
    <row r="78" spans="1:3" x14ac:dyDescent="0.25">
      <c r="A78" s="15">
        <v>95</v>
      </c>
      <c r="B78" s="19">
        <v>11691</v>
      </c>
      <c r="C78" s="21">
        <f t="shared" si="9"/>
        <v>0.19858788044968467</v>
      </c>
    </row>
    <row r="79" spans="1:3" x14ac:dyDescent="0.25">
      <c r="A79" s="15">
        <v>96</v>
      </c>
      <c r="B79" s="19">
        <v>9153</v>
      </c>
      <c r="C79" s="21">
        <f t="shared" si="9"/>
        <v>0.21709006928406466</v>
      </c>
    </row>
    <row r="80" spans="1:3" x14ac:dyDescent="0.25">
      <c r="A80" s="15">
        <v>97</v>
      </c>
      <c r="B80" s="19">
        <v>6997</v>
      </c>
      <c r="C80" s="21">
        <f t="shared" si="9"/>
        <v>0.23555118540369277</v>
      </c>
    </row>
    <row r="81" spans="1:3" x14ac:dyDescent="0.25">
      <c r="A81" s="15">
        <v>98</v>
      </c>
      <c r="B81" s="19">
        <v>5222</v>
      </c>
      <c r="C81" s="21">
        <f t="shared" si="9"/>
        <v>0.25368014863512933</v>
      </c>
    </row>
    <row r="82" spans="1:3" x14ac:dyDescent="0.25">
      <c r="A82" s="15">
        <v>99</v>
      </c>
      <c r="B82" s="19">
        <v>3807</v>
      </c>
      <c r="C82" s="21">
        <f t="shared" si="9"/>
        <v>0.27096897740329373</v>
      </c>
    </row>
    <row r="83" spans="1:3" x14ac:dyDescent="0.25">
      <c r="A83" s="15">
        <v>100</v>
      </c>
      <c r="B83" s="19">
        <v>2714</v>
      </c>
      <c r="C83" s="21">
        <f t="shared" si="9"/>
        <v>0.28710270554242184</v>
      </c>
    </row>
    <row r="84" spans="1:3" x14ac:dyDescent="0.25">
      <c r="A84" s="15">
        <v>101</v>
      </c>
      <c r="B84" s="19">
        <v>1888</v>
      </c>
      <c r="C84" s="21">
        <f t="shared" si="9"/>
        <v>0.30434782608695654</v>
      </c>
    </row>
    <row r="85" spans="1:3" x14ac:dyDescent="0.25">
      <c r="A85" s="15">
        <v>102</v>
      </c>
      <c r="B85" s="19">
        <v>1279</v>
      </c>
      <c r="C85" s="21">
        <f t="shared" si="9"/>
        <v>0.3225635593220339</v>
      </c>
    </row>
    <row r="86" spans="1:3" x14ac:dyDescent="0.25">
      <c r="A86" s="15">
        <v>103</v>
      </c>
      <c r="B86" s="19">
        <v>841</v>
      </c>
      <c r="C86" s="21">
        <f t="shared" si="9"/>
        <v>0.34245504300234558</v>
      </c>
    </row>
    <row r="87" spans="1:3" x14ac:dyDescent="0.25">
      <c r="A87" s="15">
        <v>104</v>
      </c>
      <c r="B87" s="19">
        <v>536</v>
      </c>
      <c r="C87" s="21">
        <f t="shared" si="9"/>
        <v>0.36266349583828777</v>
      </c>
    </row>
    <row r="88" spans="1:3" x14ac:dyDescent="0.25">
      <c r="A88" s="15">
        <v>105</v>
      </c>
      <c r="B88" s="19">
        <v>330</v>
      </c>
      <c r="C88" s="21">
        <f t="shared" si="9"/>
        <v>0.38432835820895522</v>
      </c>
    </row>
    <row r="89" spans="1:3" x14ac:dyDescent="0.25">
      <c r="A89" s="15">
        <v>106</v>
      </c>
      <c r="B89" s="19">
        <v>196</v>
      </c>
      <c r="C89" s="21">
        <f t="shared" si="9"/>
        <v>0.40606060606060607</v>
      </c>
    </row>
    <row r="90" spans="1:3" x14ac:dyDescent="0.25">
      <c r="A90" s="15">
        <v>107</v>
      </c>
      <c r="B90" s="19">
        <v>111</v>
      </c>
      <c r="C90" s="21">
        <f t="shared" si="9"/>
        <v>0.43367346938775508</v>
      </c>
    </row>
    <row r="91" spans="1:3" x14ac:dyDescent="0.25">
      <c r="A91" s="15">
        <v>108</v>
      </c>
      <c r="B91" s="19">
        <v>60</v>
      </c>
      <c r="C91" s="21">
        <f t="shared" si="9"/>
        <v>0.45945945945945948</v>
      </c>
    </row>
    <row r="92" spans="1:3" x14ac:dyDescent="0.25">
      <c r="A92" s="15">
        <v>109</v>
      </c>
      <c r="B92" s="19">
        <v>31</v>
      </c>
      <c r="C92" s="21">
        <f t="shared" si="9"/>
        <v>0.48333333333333334</v>
      </c>
    </row>
    <row r="93" spans="1:3" x14ac:dyDescent="0.25">
      <c r="A93" s="15">
        <v>110</v>
      </c>
      <c r="B93" s="19">
        <v>15</v>
      </c>
      <c r="C93" s="21">
        <f t="shared" si="9"/>
        <v>0.5161290322580645</v>
      </c>
    </row>
    <row r="94" spans="1:3" x14ac:dyDescent="0.25">
      <c r="A94" s="15">
        <v>111</v>
      </c>
      <c r="B94" s="19">
        <v>7</v>
      </c>
      <c r="C94" s="21">
        <f t="shared" si="9"/>
        <v>0.53333333333333333</v>
      </c>
    </row>
    <row r="95" spans="1:3" x14ac:dyDescent="0.25">
      <c r="A95" s="15">
        <v>112</v>
      </c>
      <c r="B95" s="19">
        <v>3</v>
      </c>
      <c r="C95" s="21">
        <f t="shared" si="9"/>
        <v>0.5714285714285714</v>
      </c>
    </row>
    <row r="96" spans="1:3" x14ac:dyDescent="0.25">
      <c r="A96" s="15">
        <v>113</v>
      </c>
      <c r="B96" s="19">
        <v>1</v>
      </c>
      <c r="C96" s="21">
        <f t="shared" si="9"/>
        <v>0.66666666666666663</v>
      </c>
    </row>
    <row r="97" spans="1:3" x14ac:dyDescent="0.25">
      <c r="A97" s="15">
        <v>114</v>
      </c>
      <c r="B97" s="19">
        <v>0</v>
      </c>
      <c r="C97" s="21">
        <f t="shared" si="9"/>
        <v>1</v>
      </c>
    </row>
  </sheetData>
  <mergeCells count="3">
    <mergeCell ref="E1:I1"/>
    <mergeCell ref="K1:O1"/>
    <mergeCell ref="A1:C1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26" sqref="B2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Model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Windows User</cp:lastModifiedBy>
  <dcterms:created xsi:type="dcterms:W3CDTF">2015-03-09T04:34:22Z</dcterms:created>
  <dcterms:modified xsi:type="dcterms:W3CDTF">2018-01-07T14:37:56Z</dcterms:modified>
</cp:coreProperties>
</file>